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tables/table15.xml" ContentType="application/vnd.openxmlformats-officedocument.spreadsheetml.table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870" yWindow="2700" windowWidth="15330" windowHeight="4335" tabRatio="929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ONSIG. M.P." sheetId="6" r:id="rId10"/>
    <sheet name="DETENIDOS" sheetId="8" r:id="rId11"/>
    <sheet name="SALIDAS DIF.  MULTA" sheetId="32" r:id="rId12"/>
    <sheet name="AREA MEDICA" sheetId="30" r:id="rId13"/>
    <sheet name="JUZGADOS" sheetId="10" r:id="rId14"/>
    <sheet name="JUZG COLEGIADO" sheetId="26" r:id="rId15"/>
    <sheet name="CRUCEROS MAY  INCIDENCIA" sheetId="20" r:id="rId16"/>
  </sheets>
  <definedNames>
    <definedName name="_xlnm.Print_Area" localSheetId="15">'CRUCEROS MAY  INCIDENCIA'!$A$1:$C$43</definedName>
    <definedName name="_xlnm.Print_Area" localSheetId="6">'ESTADO DE EBRIEDAD'!$A$1:$I$81</definedName>
    <definedName name="_xlnm.Print_Area" localSheetId="13">JUZGADOS!$A$1:$X$40</definedName>
  </definedNames>
  <calcPr calcId="145621" iterateDelta="1E-4"/>
</workbook>
</file>

<file path=xl/calcChain.xml><?xml version="1.0" encoding="utf-8"?>
<calcChain xmlns="http://schemas.openxmlformats.org/spreadsheetml/2006/main">
  <c r="C19" i="1" l="1"/>
  <c r="I10" i="32" l="1"/>
  <c r="F21" i="10" l="1"/>
  <c r="E21" i="10"/>
  <c r="F35" i="10"/>
  <c r="E35" i="10"/>
  <c r="C33" i="15"/>
  <c r="E29" i="14"/>
  <c r="C29" i="14"/>
  <c r="D29" i="14"/>
  <c r="D19" i="1"/>
  <c r="C19" i="3"/>
  <c r="D19" i="3"/>
  <c r="C41" i="2"/>
  <c r="F12" i="14" l="1"/>
  <c r="I12" i="32" l="1"/>
  <c r="I14" i="32"/>
  <c r="I16" i="32"/>
  <c r="D17" i="32" l="1"/>
  <c r="E17" i="32"/>
  <c r="F17" i="32"/>
  <c r="G17" i="32"/>
  <c r="H17" i="32"/>
  <c r="C17" i="32"/>
  <c r="I17" i="32" l="1"/>
  <c r="C30" i="9" l="1"/>
  <c r="F32" i="14" l="1"/>
  <c r="F33" i="14"/>
  <c r="F34" i="14"/>
  <c r="F31" i="14"/>
  <c r="C31" i="26" l="1"/>
  <c r="C18" i="26"/>
  <c r="AB18" i="10" l="1"/>
  <c r="AA18" i="10"/>
  <c r="C17" i="8"/>
  <c r="B17" i="8"/>
  <c r="G18" i="10"/>
  <c r="E19" i="10" s="1"/>
  <c r="D17" i="6" l="1"/>
  <c r="C17" i="6"/>
  <c r="D19" i="5"/>
  <c r="C19" i="5"/>
  <c r="D22" i="2"/>
  <c r="C22" i="2"/>
  <c r="C63" i="18"/>
  <c r="C37" i="18"/>
  <c r="D35" i="10"/>
  <c r="G35" i="10" s="1"/>
  <c r="D21" i="10"/>
  <c r="C42" i="15"/>
  <c r="F38" i="14"/>
  <c r="E36" i="14"/>
  <c r="E39" i="14" s="1"/>
  <c r="D36" i="14"/>
  <c r="C36" i="14"/>
  <c r="B36" i="14"/>
  <c r="B29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37" i="13"/>
  <c r="E37" i="13"/>
  <c r="D37" i="13"/>
  <c r="C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C54" i="10"/>
  <c r="C55" i="10"/>
  <c r="C56" i="10"/>
  <c r="G27" i="10"/>
  <c r="G28" i="10"/>
  <c r="G30" i="10"/>
  <c r="G32" i="10"/>
  <c r="G14" i="10"/>
  <c r="G16" i="10"/>
  <c r="C48" i="10" s="1"/>
  <c r="C49" i="10"/>
  <c r="C47" i="10" l="1"/>
  <c r="F15" i="10"/>
  <c r="E15" i="10"/>
  <c r="D48" i="10"/>
  <c r="E48" i="10"/>
  <c r="D49" i="10"/>
  <c r="E49" i="10"/>
  <c r="D47" i="10"/>
  <c r="E47" i="10"/>
  <c r="D55" i="10"/>
  <c r="E55" i="10"/>
  <c r="D56" i="10"/>
  <c r="E56" i="10"/>
  <c r="D54" i="10"/>
  <c r="E54" i="10"/>
  <c r="E17" i="10"/>
  <c r="F33" i="10"/>
  <c r="D33" i="10"/>
  <c r="F29" i="10"/>
  <c r="D29" i="10"/>
  <c r="B39" i="14"/>
  <c r="D31" i="10"/>
  <c r="D17" i="10"/>
  <c r="D19" i="10"/>
  <c r="F17" i="10"/>
  <c r="F19" i="10"/>
  <c r="E29" i="10"/>
  <c r="E33" i="10"/>
  <c r="D15" i="10"/>
  <c r="G21" i="10"/>
  <c r="G37" i="13"/>
  <c r="D39" i="14"/>
  <c r="C39" i="14"/>
  <c r="F29" i="14"/>
  <c r="F36" i="14"/>
  <c r="G17" i="10" l="1"/>
  <c r="G33" i="10"/>
  <c r="G31" i="10"/>
  <c r="G15" i="10"/>
  <c r="G19" i="10"/>
  <c r="G29" i="10"/>
  <c r="F39" i="14"/>
  <c r="F22" i="10"/>
  <c r="D22" i="10"/>
  <c r="E22" i="10"/>
  <c r="D36" i="10"/>
  <c r="E36" i="10"/>
  <c r="F36" i="10"/>
  <c r="G22" i="10" l="1"/>
  <c r="G36" i="10"/>
</calcChain>
</file>

<file path=xl/sharedStrings.xml><?xml version="1.0" encoding="utf-8"?>
<sst xmlns="http://schemas.openxmlformats.org/spreadsheetml/2006/main" count="345" uniqueCount="216">
  <si>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</si>
  <si>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</si>
  <si>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</si>
  <si>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</si>
  <si>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</si>
  <si>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</si>
  <si>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</si>
  <si>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</si>
  <si>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</si>
  <si>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</si>
  <si>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</si>
  <si>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</si>
  <si>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</si>
  <si>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</si>
  <si>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</si>
  <si>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</si>
  <si>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</si>
  <si>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</si>
  <si>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</si>
  <si>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</si>
  <si>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</si>
  <si>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</si>
  <si>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</si>
  <si>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DENUNCIAS</t>
  </si>
  <si>
    <t xml:space="preserve">QUEJAS  </t>
  </si>
  <si>
    <t>INCONFORMIDAD</t>
  </si>
  <si>
    <t>ASUNTOS INTERNOS</t>
  </si>
  <si>
    <t>JUZGADO I</t>
  </si>
  <si>
    <t>JUZGADO III</t>
  </si>
  <si>
    <t>JUZGADO IV</t>
  </si>
  <si>
    <t>RECIBIDOS</t>
  </si>
  <si>
    <t>EVALUACIÓN JUECES UNITARIOS</t>
  </si>
  <si>
    <t>CONCLUIDOS</t>
  </si>
  <si>
    <t>% DEL TOTAL</t>
  </si>
  <si>
    <t>Columna1</t>
  </si>
  <si>
    <t>QUEJAS</t>
  </si>
  <si>
    <t>CONCLUIDO</t>
  </si>
  <si>
    <t>ACUMULADOS</t>
  </si>
  <si>
    <t>MENSUAL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</si>
  <si>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</si>
  <si>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</si>
  <si>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</si>
  <si>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</si>
  <si>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</si>
  <si>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</si>
  <si>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</si>
  <si>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</si>
  <si>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</si>
  <si>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</si>
  <si>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</si>
  <si>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</si>
  <si>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</si>
  <si>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</si>
  <si>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</si>
  <si>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</si>
  <si>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</si>
  <si>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</si>
  <si>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</si>
  <si>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</si>
  <si>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</si>
  <si>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</si>
  <si>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</si>
  <si>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</si>
  <si>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</si>
  <si>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</si>
  <si>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</si>
  <si>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</si>
  <si>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</si>
  <si>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</si>
  <si>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</si>
  <si>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</si>
  <si>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</si>
  <si>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</si>
  <si>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</si>
  <si>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</si>
  <si>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</si>
  <si>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</si>
  <si>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</si>
  <si>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</si>
  <si>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</si>
  <si>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</si>
  <si>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</si>
  <si>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</si>
  <si>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</si>
  <si>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</si>
  <si>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</si>
  <si>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</si>
  <si>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</si>
  <si>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</si>
  <si>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</si>
  <si>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</si>
  <si>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</si>
  <si>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</si>
  <si>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</si>
  <si>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</si>
  <si>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</si>
  <si>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</si>
  <si>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</si>
  <si>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</si>
  <si>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</si>
  <si>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</si>
  <si>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BICICLETA</t>
  </si>
  <si>
    <t>TRICICLO</t>
  </si>
  <si>
    <t>CARROMATO</t>
  </si>
  <si>
    <t>OTROS ( CARROMATO / MAQUINA DE TREN/ REMOLQUE/ RETROESCAVADORA/ SILLA DE RUEDAS)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</si>
  <si>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</si>
  <si>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</si>
  <si>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</si>
  <si>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</si>
  <si>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</si>
  <si>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</si>
  <si>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</si>
  <si>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</si>
  <si>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</si>
  <si>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</si>
  <si>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</si>
  <si>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</si>
  <si>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</si>
  <si>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</si>
  <si>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EVALUACIÓN JUZGADO COLEGIADO</t>
  </si>
  <si>
    <t>APELACIÓN</t>
  </si>
  <si>
    <t>TOTAL GRAL</t>
  </si>
  <si>
    <t>FALTA DE PRECAUCIÓN</t>
  </si>
  <si>
    <t>COMPARATIVO DE  VEHÍCULOS DEL SERVICIOS PÚBLICO ( TAXIS ) QUE PARTICIPAN EN ACCIDENTE VIAL</t>
  </si>
  <si>
    <t>COMPARATIVO DE  VEHÍCULOS DEL SERVICIOS PÚBLICO ( AUTOBUSES  ) QUE PARTICIPAN EN ACCIDENTE VIAL</t>
  </si>
  <si>
    <t>ESTADO  DE EBRIEDAD</t>
  </si>
  <si>
    <t>TOTAL DE VEHÍCULOS PARTICIPANTES</t>
  </si>
  <si>
    <t>FALLAS MECÁNICAS</t>
  </si>
  <si>
    <t>PROCEDIMIENTOS RECIBIDOS JUZGADO COLEGIADO</t>
  </si>
  <si>
    <t>PROCEDIMIENTOS CONCLUIDOS JUZGADO COLEGIADO</t>
  </si>
  <si>
    <t>DE 17 AÑOS</t>
  </si>
  <si>
    <t xml:space="preserve">INFORME DE CRUCEROS CON MAYOR INCIDENCIA  DE ACCIDENTES  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</si>
  <si>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</si>
  <si>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</si>
  <si>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</si>
  <si>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</si>
  <si>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</si>
  <si>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</si>
  <si>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Detenidos</t>
  </si>
  <si>
    <t>Peritos</t>
  </si>
  <si>
    <t>Alcoholimetrias</t>
  </si>
  <si>
    <t>Hombre Mayor</t>
  </si>
  <si>
    <t>Mujer Mayor</t>
  </si>
  <si>
    <t>Hombre Menor</t>
  </si>
  <si>
    <t>Mujer Menor</t>
  </si>
  <si>
    <t>CUMPLIDOS</t>
  </si>
  <si>
    <t>ACTIVIDAD</t>
  </si>
  <si>
    <t>AMONESTADOS</t>
  </si>
  <si>
    <t>SIN EVIDENCIA</t>
  </si>
  <si>
    <t>PREESC. MÉDICA</t>
  </si>
  <si>
    <t>A.A.</t>
  </si>
  <si>
    <t>TOTAL PROCED.  RECIBIDOS</t>
  </si>
  <si>
    <t>TOTAL PROCED. CONCLUIDOS</t>
  </si>
  <si>
    <t>INFORME DE CONSULTAS Y  CERTIFICADOS Y ATENCIONES  EN ÁREA MÉDICA</t>
  </si>
  <si>
    <t>ALCANCE</t>
  </si>
  <si>
    <t>CORTE DE CIRCULACIÓN</t>
  </si>
  <si>
    <t>Columna2</t>
  </si>
  <si>
    <t>MARZO</t>
  </si>
  <si>
    <t>PERDIDA DE CTRL</t>
  </si>
  <si>
    <t>ABRIR PUERTA</t>
  </si>
  <si>
    <t>CRUZAR SIN PRECAUCIÓN</t>
  </si>
  <si>
    <t>SENTIDO CONTRARIO</t>
  </si>
  <si>
    <t>HUYO RESPONSABLE</t>
  </si>
  <si>
    <t>SEMAFORIZADOS</t>
  </si>
  <si>
    <t>NO SEMAFORIZADO</t>
  </si>
  <si>
    <t>SALIDAS DIFERENTES A LA MULTA</t>
  </si>
  <si>
    <t>IBA SOBRE EL VEHICULO</t>
  </si>
  <si>
    <t>OTRAS</t>
  </si>
  <si>
    <t>SEMAFORO SIN FUNCIONAR</t>
  </si>
  <si>
    <t>OBJETOS EN EL CAMINO</t>
  </si>
  <si>
    <t>MANIOBRA EN REVERSA</t>
  </si>
  <si>
    <t>MOTOCICLETAS OFICIALES</t>
  </si>
  <si>
    <t>Vialidad y conductores otras corporaciones</t>
  </si>
  <si>
    <t>MZO/18</t>
  </si>
  <si>
    <t>GRUAS 2018</t>
  </si>
  <si>
    <t>MZO /18</t>
  </si>
  <si>
    <t>Gruas Sylva</t>
  </si>
  <si>
    <t>COMPARATIVO ACCIDENTES VIALES  MARZO  2019</t>
  </si>
  <si>
    <t>MZO /19</t>
  </si>
  <si>
    <t>MZO/19</t>
  </si>
  <si>
    <t>COMPARATIVO DE CAUSAS DETERMINANTES MARZO  2019</t>
  </si>
  <si>
    <t xml:space="preserve"> EDAD   DE LOS CONDUCTORES QUE PARTICIPAN EN UN ACCIDENTE VIAL   EN EL MES DE  MARZO 2019</t>
  </si>
  <si>
    <t>ACCIDENTES VIALES POR HORA EN EL MES DE  MARZO  2019</t>
  </si>
  <si>
    <t>ESTADO  DE   EBRIEDAD  POR HORA  MARZO 2019</t>
  </si>
  <si>
    <t>EDAD  DE LOS CONDUCTORES INVOLUCRADOS EN ESTADO  DE EBRIEDAD 2019</t>
  </si>
  <si>
    <t>DOCUMENTACIÓN DE LOS VEHICULOS PARTICIPANTES EN ACCIDENTE VIAL EN EL MES DE MARZO   2019</t>
  </si>
  <si>
    <t>DE MARZO 2019</t>
  </si>
  <si>
    <t>GRÚAS   2019</t>
  </si>
  <si>
    <t>COMPARATIVO DE GRÚAS UTILIZADAS   MARZO    2019</t>
  </si>
  <si>
    <t>COMPARATIVA DE  ASUNTOS VIALES CONSIGNADOS  AL M.P.     MARZO   2019</t>
  </si>
  <si>
    <t>COMPARATIVA DE  DETENIDOS    MARZO    2019</t>
  </si>
  <si>
    <t>M A R Z O  2 0 1 9</t>
  </si>
  <si>
    <t>M A R Z O    2 0 1 9</t>
  </si>
  <si>
    <t>IRREGULAR</t>
  </si>
  <si>
    <t>BLVD. REVOLUCIÓN Y AV. IGNACIO COMONFORT</t>
  </si>
  <si>
    <t>BLVD. PEDRO RDZ. TRIANA Y CALZ. JOSÉ VASCONCELOS</t>
  </si>
  <si>
    <t>BLVD. REVOLUCIÓN Y C. BELGICA</t>
  </si>
  <si>
    <t>AV. JUÁREZ Y C. ENRIQUE C. TREVIÑO</t>
  </si>
  <si>
    <t>AV. ALLENDE Y C. GALEANA</t>
  </si>
  <si>
    <t>BLVD. LIBERTAD Y CALZ. PASEO DEL TECNOLÓGICO</t>
  </si>
  <si>
    <t>AV. JUÁREZ Y MARIANO LÓPEZ ORTÍZ</t>
  </si>
  <si>
    <t>AV. LA OPINIÓN Y AV. CORREGIDORA</t>
  </si>
  <si>
    <t>BLVD. REVOLUCION Y C. LEANDRO VALLE</t>
  </si>
  <si>
    <t>BLVD.DIAGONAL REFORMA Y C. JOAQUIN MORENO</t>
  </si>
  <si>
    <t>AV. CORREGIDORA Y C. ENRIQUE C. TREVIÑO</t>
  </si>
  <si>
    <t>PERIFERICO RAÚL LÓPEZ SÁNCHEZ Y CARRT. TORREÓN SAN PEDRO</t>
  </si>
  <si>
    <t>PERIFERICO RAÚL LÓPEZ SÁNCHEZ Y AV. PROLONG. BRAVO</t>
  </si>
  <si>
    <t>PERIFERICO RAÚL LÓPEZ SÁNCHEZ SOBRE PUENTE VILLA FLORIDA</t>
  </si>
  <si>
    <t>PERIFERICO RAÚL LÓPEZ SÁNCHEZ Y AV. SALTILLO</t>
  </si>
  <si>
    <t>PERIFERICO RAÚL LÓPEZ SÁNCHEZ FTE A LA  FISCALÍA</t>
  </si>
  <si>
    <t>PERIFERICO RAÚL LÓPEZ SÁNCHEZ FTE A GAYOSSO</t>
  </si>
  <si>
    <t>PERIFERICO RÁUL LÓPEZ SÁNCHEZ SOBRE PUENTE SOLIDARIDAD</t>
  </si>
  <si>
    <t>PERIFERICO RAÚL LÓPEZ SÁNCHEZ FTE NUMERO 217-5</t>
  </si>
  <si>
    <t>PERIFERICO RAÚL LÓPEZ SÁNCHEZ Y PASEO DE LA AMISTAD</t>
  </si>
  <si>
    <t>PERIFERICO RAÚL LÓPEZ SÁNCHEZ Y CARRT. IBEROAMERICANA</t>
  </si>
  <si>
    <t>PERIFERICO RAÚL LÓPEZ SÁNCHEZ Y CALZ. ESCUADRON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</si>
</sst>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b/>
      <sz val="11"/>
      <name val="Calibri"/>
      <family val="2"/>
      <scheme val="minor"/>
    </font>
    <font>
      <b/>
      <sz val="11"/>
      <name val="Arial Unicode MS"/>
      <family val="2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</cellStyleXfs>
  <cellXfs count="398">
    <xf numFmtId="0" fontId="0" fillId="0" borderId="0" xfId="0"/>
    <xf numFmtId="0" fontId="4" fillId="0" borderId="0" xfId="0" applyFont="1" applyAlignment="1"/>
    <xf numFmtId="0" fontId="4" fillId="0" borderId="0" xfId="0" applyFont="1" applyAlignment="1">
      <alignment vertical="center"/>
    </xf>
    <xf numFmtId="0" fontId="7" fillId="0" borderId="0" xfId="2" applyFont="1" applyAlignment="1"/>
    <xf numFmtId="0" fontId="7" fillId="0" borderId="0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quotePrefix="1" applyFont="1" applyAlignment="1"/>
    <xf numFmtId="0" fontId="7" fillId="0" borderId="0" xfId="2" applyFont="1" applyBorder="1" applyAlignment="1"/>
    <xf numFmtId="0" fontId="7" fillId="0" borderId="0" xfId="2" quotePrefix="1" applyFont="1" applyAlignment="1">
      <alignment vertical="center"/>
    </xf>
    <xf numFmtId="0" fontId="7" fillId="0" borderId="0" xfId="2" applyFont="1" applyAlignment="1">
      <alignment horizontal="center" vertical="center"/>
    </xf>
    <xf numFmtId="0" fontId="7" fillId="0" borderId="0" xfId="0" applyFont="1" applyAlignment="1"/>
    <xf numFmtId="0" fontId="7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Alignment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4" fillId="0" borderId="18" xfId="0" applyFont="1" applyBorder="1"/>
    <xf numFmtId="0" fontId="4" fillId="0" borderId="21" xfId="0" applyFont="1" applyBorder="1"/>
    <xf numFmtId="0" fontId="5" fillId="0" borderId="2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6" fillId="2" borderId="0" xfId="0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0" fillId="0" borderId="20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32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2" applyFont="1" applyAlignment="1"/>
    <xf numFmtId="0" fontId="4" fillId="0" borderId="0" xfId="2" applyFont="1" applyAlignment="1">
      <alignment vertical="center"/>
    </xf>
    <xf numFmtId="0" fontId="7" fillId="0" borderId="2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3" fontId="7" fillId="0" borderId="5" xfId="2" applyNumberFormat="1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 wrapText="1"/>
    </xf>
    <xf numFmtId="3" fontId="6" fillId="0" borderId="0" xfId="2" applyNumberFormat="1" applyFont="1" applyBorder="1" applyAlignment="1">
      <alignment horizontal="center" vertical="center"/>
    </xf>
    <xf numFmtId="3" fontId="7" fillId="0" borderId="0" xfId="2" applyNumberFormat="1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 wrapText="1"/>
    </xf>
    <xf numFmtId="0" fontId="6" fillId="0" borderId="0" xfId="2" applyFont="1" applyFill="1" applyBorder="1" applyAlignment="1">
      <alignment horizontal="center" vertical="center" wrapText="1"/>
    </xf>
    <xf numFmtId="3" fontId="6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3" fontId="7" fillId="0" borderId="0" xfId="2" applyNumberFormat="1" applyFont="1" applyFill="1" applyBorder="1" applyAlignment="1">
      <alignment horizontal="center" vertical="center"/>
    </xf>
    <xf numFmtId="0" fontId="7" fillId="0" borderId="0" xfId="2" quotePrefix="1" applyFont="1" applyFill="1" applyBorder="1" applyAlignment="1">
      <alignment horizontal="left" vertical="center" wrapText="1"/>
    </xf>
    <xf numFmtId="0" fontId="4" fillId="0" borderId="0" xfId="2" applyFont="1" applyFill="1" applyBorder="1" applyAlignment="1"/>
    <xf numFmtId="0" fontId="6" fillId="0" borderId="0" xfId="2" quotePrefix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 wrapText="1"/>
    </xf>
    <xf numFmtId="0" fontId="7" fillId="0" borderId="8" xfId="2" applyFont="1" applyBorder="1" applyAlignment="1">
      <alignment horizontal="center" vertical="center" wrapText="1"/>
    </xf>
    <xf numFmtId="3" fontId="7" fillId="0" borderId="8" xfId="2" applyNumberFormat="1" applyFont="1" applyBorder="1" applyAlignment="1">
      <alignment horizontal="center" vertical="center"/>
    </xf>
    <xf numFmtId="3" fontId="7" fillId="0" borderId="2" xfId="2" applyNumberFormat="1" applyFont="1" applyBorder="1" applyAlignment="1">
      <alignment horizontal="center" vertical="center"/>
    </xf>
    <xf numFmtId="0" fontId="7" fillId="0" borderId="41" xfId="2" applyFont="1" applyBorder="1" applyAlignment="1">
      <alignment horizontal="center" vertical="center" wrapText="1"/>
    </xf>
    <xf numFmtId="3" fontId="7" fillId="0" borderId="41" xfId="2" applyNumberFormat="1" applyFont="1" applyBorder="1" applyAlignment="1">
      <alignment horizontal="center" vertical="center"/>
    </xf>
    <xf numFmtId="3" fontId="7" fillId="0" borderId="2" xfId="2" quotePrefix="1" applyNumberFormat="1" applyFont="1" applyBorder="1" applyAlignment="1">
      <alignment horizontal="center" vertical="center"/>
    </xf>
    <xf numFmtId="0" fontId="7" fillId="0" borderId="5" xfId="2" applyFont="1" applyBorder="1" applyAlignment="1">
      <alignment horizontal="left" vertical="center" wrapText="1"/>
    </xf>
    <xf numFmtId="3" fontId="4" fillId="0" borderId="0" xfId="2" applyNumberFormat="1" applyFont="1" applyAlignment="1"/>
    <xf numFmtId="0" fontId="6" fillId="0" borderId="30" xfId="2" applyFont="1" applyFill="1" applyBorder="1" applyAlignment="1">
      <alignment horizontal="center" vertical="center" wrapText="1"/>
    </xf>
    <xf numFmtId="0" fontId="6" fillId="0" borderId="31" xfId="2" applyFont="1" applyFill="1" applyBorder="1" applyAlignment="1">
      <alignment horizontal="center" vertical="center" wrapText="1"/>
    </xf>
    <xf numFmtId="3" fontId="6" fillId="0" borderId="31" xfId="2" applyNumberFormat="1" applyFont="1" applyFill="1" applyBorder="1" applyAlignment="1">
      <alignment horizontal="center" vertical="center"/>
    </xf>
    <xf numFmtId="3" fontId="6" fillId="0" borderId="32" xfId="2" applyNumberFormat="1" applyFont="1" applyFill="1" applyBorder="1" applyAlignment="1">
      <alignment horizontal="center" vertical="center"/>
    </xf>
    <xf numFmtId="0" fontId="6" fillId="0" borderId="42" xfId="2" applyFont="1" applyBorder="1" applyAlignment="1">
      <alignment horizontal="center" vertical="center" wrapText="1"/>
    </xf>
    <xf numFmtId="0" fontId="6" fillId="0" borderId="43" xfId="2" applyFont="1" applyBorder="1" applyAlignment="1">
      <alignment horizontal="center" vertical="center" wrapText="1"/>
    </xf>
    <xf numFmtId="0" fontId="6" fillId="0" borderId="44" xfId="2" applyFont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3" fontId="7" fillId="2" borderId="5" xfId="2" applyNumberFormat="1" applyFont="1" applyFill="1" applyBorder="1" applyAlignment="1">
      <alignment horizontal="center" vertical="center"/>
    </xf>
    <xf numFmtId="3" fontId="6" fillId="2" borderId="47" xfId="2" applyNumberFormat="1" applyFont="1" applyFill="1" applyBorder="1" applyAlignment="1">
      <alignment horizontal="center" vertical="center"/>
    </xf>
    <xf numFmtId="0" fontId="4" fillId="0" borderId="40" xfId="2" applyFont="1" applyFill="1" applyBorder="1" applyAlignment="1">
      <alignment horizontal="center" vertical="center" wrapText="1" readingOrder="1"/>
    </xf>
    <xf numFmtId="0" fontId="4" fillId="0" borderId="0" xfId="2" applyFont="1" applyFill="1" applyAlignment="1">
      <alignment vertical="center"/>
    </xf>
    <xf numFmtId="0" fontId="6" fillId="0" borderId="8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20" fontId="7" fillId="0" borderId="2" xfId="2" applyNumberFormat="1" applyFont="1" applyFill="1" applyBorder="1" applyAlignment="1">
      <alignment horizontal="center" vertical="center" wrapText="1"/>
    </xf>
    <xf numFmtId="0" fontId="6" fillId="0" borderId="45" xfId="2" applyFont="1" applyFill="1" applyBorder="1" applyAlignment="1">
      <alignment horizontal="center" vertical="center" wrapText="1"/>
    </xf>
    <xf numFmtId="3" fontId="6" fillId="0" borderId="46" xfId="2" applyNumberFormat="1" applyFont="1" applyFill="1" applyBorder="1" applyAlignment="1">
      <alignment horizontal="center" vertical="center" wrapText="1"/>
    </xf>
    <xf numFmtId="3" fontId="6" fillId="0" borderId="48" xfId="2" applyNumberFormat="1" applyFont="1" applyFill="1" applyBorder="1" applyAlignment="1">
      <alignment horizontal="center" vertical="center"/>
    </xf>
    <xf numFmtId="0" fontId="4" fillId="0" borderId="0" xfId="2" applyFont="1" applyFill="1" applyAlignment="1"/>
    <xf numFmtId="3" fontId="6" fillId="0" borderId="0" xfId="2" applyNumberFormat="1" applyFont="1" applyFill="1" applyBorder="1" applyAlignment="1">
      <alignment horizontal="center" vertical="center" wrapText="1"/>
    </xf>
    <xf numFmtId="0" fontId="4" fillId="2" borderId="0" xfId="2" applyFont="1" applyFill="1" applyAlignment="1"/>
    <xf numFmtId="0" fontId="4" fillId="0" borderId="36" xfId="2" applyFont="1" applyFill="1" applyBorder="1" applyAlignment="1">
      <alignment vertical="center"/>
    </xf>
    <xf numFmtId="0" fontId="4" fillId="0" borderId="37" xfId="2" applyFont="1" applyFill="1" applyBorder="1" applyAlignment="1">
      <alignment vertical="center"/>
    </xf>
    <xf numFmtId="0" fontId="7" fillId="0" borderId="21" xfId="2" applyFont="1" applyFill="1" applyBorder="1" applyAlignment="1">
      <alignment horizontal="center" vertical="center" wrapText="1"/>
    </xf>
    <xf numFmtId="3" fontId="7" fillId="0" borderId="4" xfId="2" applyNumberFormat="1" applyFont="1" applyFill="1" applyBorder="1" applyAlignment="1">
      <alignment horizontal="center" vertical="center"/>
    </xf>
    <xf numFmtId="0" fontId="7" fillId="0" borderId="25" xfId="2" applyFont="1" applyFill="1" applyBorder="1" applyAlignment="1">
      <alignment horizontal="center" vertical="center" wrapText="1"/>
    </xf>
    <xf numFmtId="3" fontId="7" fillId="0" borderId="26" xfId="2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/>
    <xf numFmtId="3" fontId="7" fillId="0" borderId="1" xfId="2" applyNumberFormat="1" applyFont="1" applyFill="1" applyBorder="1" applyAlignment="1">
      <alignment horizontal="center" vertical="center"/>
    </xf>
    <xf numFmtId="0" fontId="4" fillId="0" borderId="34" xfId="2" applyFont="1" applyFill="1" applyBorder="1" applyAlignment="1"/>
    <xf numFmtId="3" fontId="7" fillId="0" borderId="34" xfId="2" applyNumberFormat="1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 wrapText="1"/>
    </xf>
    <xf numFmtId="3" fontId="6" fillId="0" borderId="20" xfId="2" applyNumberFormat="1" applyFont="1" applyFill="1" applyBorder="1" applyAlignment="1">
      <alignment horizontal="center" vertical="center" wrapText="1"/>
    </xf>
    <xf numFmtId="3" fontId="7" fillId="0" borderId="4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6" fillId="0" borderId="27" xfId="2" applyFont="1" applyFill="1" applyBorder="1" applyAlignment="1">
      <alignment horizontal="center" vertical="center" wrapText="1"/>
    </xf>
    <xf numFmtId="3" fontId="6" fillId="0" borderId="29" xfId="2" applyNumberFormat="1" applyFont="1" applyFill="1" applyBorder="1" applyAlignment="1">
      <alignment horizontal="center" vertical="center"/>
    </xf>
    <xf numFmtId="0" fontId="7" fillId="0" borderId="41" xfId="2" applyFont="1" applyFill="1" applyBorder="1" applyAlignment="1">
      <alignment horizontal="center" vertical="center" wrapText="1"/>
    </xf>
    <xf numFmtId="3" fontId="7" fillId="0" borderId="41" xfId="2" applyNumberFormat="1" applyFont="1" applyFill="1" applyBorder="1" applyAlignment="1">
      <alignment horizontal="center" vertical="center"/>
    </xf>
    <xf numFmtId="0" fontId="7" fillId="0" borderId="34" xfId="2" applyFont="1" applyFill="1" applyBorder="1" applyAlignment="1">
      <alignment horizontal="center" vertical="center" wrapText="1"/>
    </xf>
    <xf numFmtId="3" fontId="6" fillId="0" borderId="20" xfId="2" applyNumberFormat="1" applyFont="1" applyFill="1" applyBorder="1" applyAlignment="1">
      <alignment horizontal="center" vertical="center"/>
    </xf>
    <xf numFmtId="3" fontId="6" fillId="0" borderId="32" xfId="2" applyNumberFormat="1" applyFont="1" applyFill="1" applyBorder="1" applyAlignment="1">
      <alignment horizontal="center" vertical="center" wrapText="1"/>
    </xf>
    <xf numFmtId="0" fontId="6" fillId="0" borderId="49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5" xfId="2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0" fillId="0" borderId="22" xfId="0" applyNumberFormat="1" applyBorder="1" applyAlignment="1">
      <alignment horizontal="center"/>
    </xf>
    <xf numFmtId="9" fontId="0" fillId="0" borderId="26" xfId="0" applyNumberFormat="1" applyBorder="1" applyAlignment="1">
      <alignment horizontal="center"/>
    </xf>
    <xf numFmtId="9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26" xfId="0" applyNumberFormat="1" applyBorder="1" applyAlignment="1">
      <alignment horizontal="center"/>
    </xf>
    <xf numFmtId="0" fontId="6" fillId="0" borderId="0" xfId="2" applyFont="1" applyAlignment="1"/>
    <xf numFmtId="0" fontId="7" fillId="0" borderId="50" xfId="2" applyFont="1" applyFill="1" applyBorder="1" applyAlignment="1">
      <alignment horizontal="center" vertical="center" wrapText="1"/>
    </xf>
    <xf numFmtId="0" fontId="7" fillId="0" borderId="51" xfId="2" applyFont="1" applyFill="1" applyBorder="1" applyAlignment="1">
      <alignment horizontal="center" vertical="center" wrapText="1"/>
    </xf>
    <xf numFmtId="3" fontId="7" fillId="0" borderId="12" xfId="2" applyNumberFormat="1" applyFont="1" applyFill="1" applyBorder="1" applyAlignment="1">
      <alignment horizontal="center" vertical="center"/>
    </xf>
    <xf numFmtId="3" fontId="7" fillId="0" borderId="52" xfId="2" applyNumberFormat="1" applyFont="1" applyFill="1" applyBorder="1" applyAlignment="1">
      <alignment horizontal="center" vertical="center"/>
    </xf>
    <xf numFmtId="0" fontId="7" fillId="2" borderId="42" xfId="2" applyFont="1" applyFill="1" applyBorder="1" applyAlignment="1">
      <alignment horizontal="center" vertical="center" wrapText="1"/>
    </xf>
    <xf numFmtId="3" fontId="7" fillId="2" borderId="44" xfId="2" applyNumberFormat="1" applyFont="1" applyFill="1" applyBorder="1" applyAlignment="1">
      <alignment horizontal="center" vertical="center"/>
    </xf>
    <xf numFmtId="0" fontId="10" fillId="2" borderId="0" xfId="0" applyFont="1" applyFill="1" applyBorder="1"/>
    <xf numFmtId="0" fontId="10" fillId="0" borderId="0" xfId="0" applyFont="1"/>
    <xf numFmtId="0" fontId="10" fillId="0" borderId="0" xfId="0" applyFont="1" applyBorder="1" applyAlignment="1"/>
    <xf numFmtId="0" fontId="10" fillId="0" borderId="0" xfId="0" applyFont="1" applyAlignment="1"/>
    <xf numFmtId="0" fontId="10" fillId="2" borderId="0" xfId="0" applyFont="1" applyFill="1" applyBorder="1" applyAlignment="1"/>
    <xf numFmtId="0" fontId="11" fillId="0" borderId="8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/>
    </xf>
    <xf numFmtId="0" fontId="5" fillId="0" borderId="13" xfId="2" applyFont="1" applyFill="1" applyBorder="1" applyAlignment="1">
      <alignment horizontal="center"/>
    </xf>
    <xf numFmtId="0" fontId="4" fillId="0" borderId="6" xfId="2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/>
    </xf>
    <xf numFmtId="0" fontId="4" fillId="0" borderId="10" xfId="2" applyFont="1" applyFill="1" applyBorder="1" applyAlignment="1">
      <alignment horizontal="center"/>
    </xf>
    <xf numFmtId="0" fontId="4" fillId="0" borderId="14" xfId="2" applyFont="1" applyFill="1" applyBorder="1" applyAlignment="1">
      <alignment horizontal="center"/>
    </xf>
    <xf numFmtId="0" fontId="4" fillId="0" borderId="18" xfId="2" applyFont="1" applyFill="1" applyBorder="1" applyAlignment="1">
      <alignment horizontal="center"/>
    </xf>
    <xf numFmtId="0" fontId="4" fillId="0" borderId="20" xfId="2" applyFont="1" applyFill="1" applyBorder="1" applyAlignment="1">
      <alignment horizontal="center"/>
    </xf>
    <xf numFmtId="0" fontId="4" fillId="0" borderId="25" xfId="2" applyFont="1" applyFill="1" applyBorder="1" applyAlignment="1">
      <alignment horizontal="center"/>
    </xf>
    <xf numFmtId="0" fontId="4" fillId="0" borderId="26" xfId="2" applyFont="1" applyFill="1" applyBorder="1" applyAlignment="1">
      <alignment horizontal="center"/>
    </xf>
    <xf numFmtId="0" fontId="5" fillId="0" borderId="0" xfId="2" applyFont="1" applyFill="1" applyAlignment="1">
      <alignment horizontal="center" wrapText="1"/>
    </xf>
    <xf numFmtId="0" fontId="8" fillId="0" borderId="0" xfId="2" applyFont="1" applyAlignment="1"/>
    <xf numFmtId="0" fontId="9" fillId="0" borderId="0" xfId="0" applyFont="1" applyAlignment="1">
      <alignment wrapText="1"/>
    </xf>
    <xf numFmtId="0" fontId="13" fillId="0" borderId="2" xfId="0" applyFont="1" applyBorder="1" applyAlignment="1">
      <alignment horizontal="center"/>
    </xf>
    <xf numFmtId="0" fontId="13" fillId="0" borderId="6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center"/>
    </xf>
    <xf numFmtId="0" fontId="4" fillId="2" borderId="0" xfId="0" applyFont="1" applyFill="1" applyBorder="1" applyAlignment="1"/>
    <xf numFmtId="0" fontId="5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/>
    <xf numFmtId="0" fontId="9" fillId="0" borderId="0" xfId="2" applyFont="1" applyAlignment="1"/>
    <xf numFmtId="0" fontId="9" fillId="0" borderId="0" xfId="0" applyFont="1" applyAlignment="1"/>
    <xf numFmtId="0" fontId="0" fillId="0" borderId="0" xfId="0" applyAlignment="1">
      <alignment horizontal="center"/>
    </xf>
    <xf numFmtId="0" fontId="9" fillId="0" borderId="0" xfId="0" applyFont="1" applyAlignment="1">
      <alignment vertical="center"/>
    </xf>
    <xf numFmtId="0" fontId="12" fillId="0" borderId="0" xfId="0" applyFont="1" applyAlignment="1"/>
    <xf numFmtId="0" fontId="6" fillId="2" borderId="0" xfId="0" applyFont="1" applyFill="1" applyAlignment="1"/>
    <xf numFmtId="0" fontId="16" fillId="0" borderId="19" xfId="0" applyFont="1" applyFill="1" applyBorder="1" applyAlignment="1">
      <alignment horizontal="center"/>
    </xf>
    <xf numFmtId="9" fontId="16" fillId="0" borderId="2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9" fontId="16" fillId="0" borderId="1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6" fillId="0" borderId="55" xfId="0" applyFont="1" applyFill="1" applyBorder="1" applyAlignment="1">
      <alignment horizontal="center" vertical="center" wrapText="1"/>
    </xf>
    <xf numFmtId="0" fontId="0" fillId="0" borderId="56" xfId="0" applyFill="1" applyBorder="1" applyAlignment="1">
      <alignment horizontal="center"/>
    </xf>
    <xf numFmtId="0" fontId="16" fillId="0" borderId="6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16" fillId="0" borderId="10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/>
    </xf>
    <xf numFmtId="0" fontId="15" fillId="0" borderId="27" xfId="0" applyFont="1" applyFill="1" applyBorder="1" applyAlignment="1">
      <alignment horizontal="center" vertical="center" wrapText="1"/>
    </xf>
    <xf numFmtId="1" fontId="15" fillId="0" borderId="28" xfId="0" applyNumberFormat="1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19" fillId="0" borderId="0" xfId="0" applyFont="1"/>
    <xf numFmtId="0" fontId="7" fillId="0" borderId="18" xfId="0" applyFont="1" applyBorder="1"/>
    <xf numFmtId="0" fontId="7" fillId="0" borderId="21" xfId="0" applyFont="1" applyBorder="1"/>
    <xf numFmtId="0" fontId="7" fillId="0" borderId="25" xfId="0" applyFont="1" applyBorder="1"/>
    <xf numFmtId="0" fontId="6" fillId="0" borderId="2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20" fillId="0" borderId="2" xfId="2" applyNumberFormat="1" applyFont="1" applyBorder="1" applyAlignment="1">
      <alignment horizontal="center" vertical="center"/>
    </xf>
    <xf numFmtId="3" fontId="20" fillId="0" borderId="3" xfId="2" applyNumberFormat="1" applyFont="1" applyFill="1" applyBorder="1" applyAlignment="1">
      <alignment horizontal="center" vertical="center"/>
    </xf>
    <xf numFmtId="0" fontId="21" fillId="0" borderId="40" xfId="2" applyFont="1" applyFill="1" applyBorder="1" applyAlignment="1">
      <alignment horizontal="center" vertical="center" wrapText="1" readingOrder="1"/>
    </xf>
    <xf numFmtId="3" fontId="15" fillId="0" borderId="3" xfId="2" applyNumberFormat="1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0" fontId="4" fillId="0" borderId="57" xfId="2" applyFont="1" applyFill="1" applyBorder="1" applyAlignment="1">
      <alignment horizontal="center" vertical="center" wrapText="1" readingOrder="1"/>
    </xf>
    <xf numFmtId="0" fontId="6" fillId="0" borderId="58" xfId="2" applyFont="1" applyFill="1" applyBorder="1" applyAlignment="1">
      <alignment horizontal="center" vertical="center" wrapText="1"/>
    </xf>
    <xf numFmtId="3" fontId="6" fillId="0" borderId="59" xfId="2" applyNumberFormat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3" fontId="7" fillId="2" borderId="2" xfId="2" applyNumberFormat="1" applyFont="1" applyFill="1" applyBorder="1" applyAlignment="1">
      <alignment horizontal="center" vertical="center"/>
    </xf>
    <xf numFmtId="0" fontId="23" fillId="0" borderId="40" xfId="2" applyFont="1" applyFill="1" applyBorder="1" applyAlignment="1">
      <alignment horizontal="center" vertical="center" wrapText="1" readingOrder="1"/>
    </xf>
    <xf numFmtId="0" fontId="7" fillId="0" borderId="18" xfId="2" applyFont="1" applyBorder="1" applyAlignment="1"/>
    <xf numFmtId="0" fontId="7" fillId="0" borderId="21" xfId="2" applyFont="1" applyBorder="1" applyAlignment="1"/>
    <xf numFmtId="0" fontId="7" fillId="0" borderId="25" xfId="2" applyFont="1" applyBorder="1" applyAlignment="1"/>
    <xf numFmtId="0" fontId="7" fillId="0" borderId="0" xfId="0" applyFont="1"/>
    <xf numFmtId="0" fontId="24" fillId="0" borderId="0" xfId="0" applyFont="1"/>
    <xf numFmtId="0" fontId="24" fillId="0" borderId="2" xfId="0" applyFont="1" applyBorder="1" applyAlignment="1">
      <alignment horizontal="center"/>
    </xf>
    <xf numFmtId="0" fontId="24" fillId="0" borderId="21" xfId="0" applyFont="1" applyBorder="1"/>
    <xf numFmtId="0" fontId="25" fillId="0" borderId="0" xfId="0" applyFont="1" applyAlignment="1">
      <alignment horizontal="center"/>
    </xf>
    <xf numFmtId="0" fontId="24" fillId="0" borderId="19" xfId="0" applyFont="1" applyBorder="1" applyAlignment="1">
      <alignment horizontal="center"/>
    </xf>
    <xf numFmtId="0" fontId="7" fillId="0" borderId="20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4" fillId="0" borderId="40" xfId="2" quotePrefix="1" applyFont="1" applyFill="1" applyBorder="1" applyAlignment="1">
      <alignment horizontal="center" vertical="center" wrapText="1" readingOrder="1"/>
    </xf>
    <xf numFmtId="0" fontId="24" fillId="0" borderId="0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50" xfId="0" applyFont="1" applyBorder="1"/>
    <xf numFmtId="0" fontId="24" fillId="0" borderId="14" xfId="0" applyFont="1" applyBorder="1" applyAlignment="1">
      <alignment horizontal="center"/>
    </xf>
    <xf numFmtId="0" fontId="6" fillId="0" borderId="18" xfId="2" applyFont="1" applyBorder="1" applyAlignment="1">
      <alignment vertical="center"/>
    </xf>
    <xf numFmtId="0" fontId="6" fillId="0" borderId="20" xfId="2" applyFont="1" applyBorder="1" applyAlignment="1">
      <alignment horizontal="center" vertical="center"/>
    </xf>
    <xf numFmtId="0" fontId="6" fillId="0" borderId="21" xfId="2" applyFont="1" applyBorder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25" xfId="2" applyFont="1" applyBorder="1" applyAlignment="1"/>
    <xf numFmtId="0" fontId="6" fillId="0" borderId="26" xfId="2" applyFont="1" applyBorder="1" applyAlignment="1">
      <alignment horizontal="center"/>
    </xf>
    <xf numFmtId="0" fontId="13" fillId="0" borderId="60" xfId="0" applyFont="1" applyBorder="1" applyAlignment="1">
      <alignment horizontal="center"/>
    </xf>
    <xf numFmtId="0" fontId="13" fillId="0" borderId="7" xfId="0" applyFont="1" applyBorder="1" applyAlignment="1">
      <alignment horizontal="left"/>
    </xf>
    <xf numFmtId="0" fontId="26" fillId="0" borderId="24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59" xfId="0" applyFont="1" applyBorder="1" applyAlignment="1">
      <alignment horizontal="center"/>
    </xf>
    <xf numFmtId="0" fontId="24" fillId="0" borderId="56" xfId="0" applyFont="1" applyBorder="1" applyAlignment="1">
      <alignment horizontal="center"/>
    </xf>
    <xf numFmtId="0" fontId="24" fillId="0" borderId="51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5" fillId="0" borderId="18" xfId="0" applyFont="1" applyBorder="1"/>
    <xf numFmtId="0" fontId="25" fillId="0" borderId="21" xfId="0" applyFont="1" applyBorder="1"/>
    <xf numFmtId="0" fontId="25" fillId="0" borderId="25" xfId="0" applyFont="1" applyBorder="1"/>
    <xf numFmtId="0" fontId="24" fillId="0" borderId="22" xfId="0" applyFont="1" applyBorder="1" applyAlignment="1">
      <alignment horizontal="center"/>
    </xf>
    <xf numFmtId="0" fontId="24" fillId="0" borderId="61" xfId="0" applyFont="1" applyBorder="1" applyAlignment="1">
      <alignment horizontal="center"/>
    </xf>
    <xf numFmtId="0" fontId="24" fillId="0" borderId="62" xfId="0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50" xfId="2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24" fillId="0" borderId="21" xfId="0" applyFont="1" applyBorder="1" applyAlignment="1">
      <alignment vertical="center" wrapText="1"/>
    </xf>
    <xf numFmtId="0" fontId="24" fillId="0" borderId="3" xfId="0" applyFont="1" applyBorder="1" applyAlignment="1">
      <alignment horizontal="center" vertical="center"/>
    </xf>
    <xf numFmtId="0" fontId="22" fillId="0" borderId="0" xfId="2" applyFont="1" applyAlignment="1"/>
    <xf numFmtId="0" fontId="28" fillId="0" borderId="2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4" fillId="4" borderId="38" xfId="0" applyFont="1" applyFill="1" applyBorder="1"/>
    <xf numFmtId="0" fontId="0" fillId="4" borderId="1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0" fillId="0" borderId="0" xfId="0" applyFill="1"/>
    <xf numFmtId="0" fontId="7" fillId="0" borderId="8" xfId="0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6" fillId="0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7" fillId="0" borderId="0" xfId="0" applyFont="1" applyFill="1" applyAlignment="1"/>
    <xf numFmtId="0" fontId="7" fillId="0" borderId="2" xfId="0" applyFont="1" applyFill="1" applyBorder="1" applyAlignment="1">
      <alignment horizontal="left" vertical="center"/>
    </xf>
    <xf numFmtId="0" fontId="7" fillId="0" borderId="7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vertical="center" wrapText="1"/>
    </xf>
    <xf numFmtId="0" fontId="7" fillId="0" borderId="0" xfId="2" applyNumberFormat="1" applyFont="1" applyFill="1" applyBorder="1" applyAlignment="1">
      <alignment horizontal="center" vertical="center"/>
    </xf>
    <xf numFmtId="0" fontId="6" fillId="0" borderId="23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righ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27" xfId="2" applyFont="1" applyFill="1" applyBorder="1" applyAlignment="1">
      <alignment horizontal="center" vertical="center" wrapText="1"/>
    </xf>
    <xf numFmtId="3" fontId="6" fillId="3" borderId="28" xfId="2" applyNumberFormat="1" applyFont="1" applyFill="1" applyBorder="1" applyAlignment="1">
      <alignment horizontal="center" vertical="center"/>
    </xf>
    <xf numFmtId="3" fontId="6" fillId="3" borderId="29" xfId="2" applyNumberFormat="1" applyFont="1" applyFill="1" applyBorder="1" applyAlignment="1">
      <alignment horizontal="center" vertical="center"/>
    </xf>
    <xf numFmtId="0" fontId="6" fillId="3" borderId="30" xfId="2" applyFont="1" applyFill="1" applyBorder="1" applyAlignment="1">
      <alignment horizontal="center" vertical="center" wrapText="1"/>
    </xf>
    <xf numFmtId="3" fontId="6" fillId="3" borderId="31" xfId="2" applyNumberFormat="1" applyFont="1" applyFill="1" applyBorder="1" applyAlignment="1">
      <alignment horizontal="center" vertical="center"/>
    </xf>
    <xf numFmtId="3" fontId="6" fillId="3" borderId="32" xfId="2" applyNumberFormat="1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vertical="center" wrapText="1"/>
    </xf>
    <xf numFmtId="0" fontId="14" fillId="0" borderId="21" xfId="2" applyFont="1" applyFill="1" applyBorder="1" applyAlignment="1">
      <alignment horizontal="center" vertical="center"/>
    </xf>
    <xf numFmtId="0" fontId="14" fillId="0" borderId="2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14" fillId="0" borderId="0" xfId="2" applyFont="1" applyFill="1" applyAlignment="1">
      <alignment horizontal="center" vertical="center"/>
    </xf>
    <xf numFmtId="0" fontId="6" fillId="0" borderId="11" xfId="2" applyFont="1" applyFill="1" applyBorder="1" applyAlignment="1">
      <alignment vertical="center" wrapText="1"/>
    </xf>
    <xf numFmtId="0" fontId="7" fillId="0" borderId="11" xfId="2" applyFont="1" applyFill="1" applyBorder="1" applyAlignment="1">
      <alignment horizontal="center" vertical="center"/>
    </xf>
    <xf numFmtId="0" fontId="14" fillId="0" borderId="54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vertical="center" wrapText="1"/>
    </xf>
    <xf numFmtId="0" fontId="7" fillId="0" borderId="4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 wrapText="1"/>
    </xf>
    <xf numFmtId="0" fontId="15" fillId="0" borderId="27" xfId="0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vertical="center" wrapText="1"/>
    </xf>
    <xf numFmtId="0" fontId="6" fillId="0" borderId="1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left" vertical="center" wrapText="1"/>
    </xf>
    <xf numFmtId="0" fontId="6" fillId="0" borderId="4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left" vertical="center" wrapText="1"/>
    </xf>
    <xf numFmtId="0" fontId="7" fillId="0" borderId="53" xfId="0" applyFont="1" applyFill="1" applyBorder="1" applyAlignment="1">
      <alignment horizontal="left" vertical="center" wrapText="1"/>
    </xf>
    <xf numFmtId="0" fontId="7" fillId="0" borderId="25" xfId="0" quotePrefix="1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0" fontId="27" fillId="0" borderId="28" xfId="0" applyFont="1" applyBorder="1" applyAlignment="1">
      <alignment horizontal="center" wrapText="1"/>
    </xf>
    <xf numFmtId="0" fontId="27" fillId="0" borderId="29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30" fillId="0" borderId="0" xfId="0" applyFont="1"/>
    <xf numFmtId="17" fontId="7" fillId="0" borderId="13" xfId="0" applyNumberFormat="1" applyFont="1" applyFill="1" applyBorder="1" applyAlignment="1">
      <alignment horizontal="center" vertical="center"/>
    </xf>
    <xf numFmtId="0" fontId="15" fillId="0" borderId="6" xfId="2" applyFont="1" applyFill="1" applyBorder="1" applyAlignment="1">
      <alignment horizontal="center" vertical="center" wrapText="1"/>
    </xf>
    <xf numFmtId="0" fontId="14" fillId="0" borderId="3" xfId="2" applyNumberFormat="1" applyFont="1" applyFill="1" applyBorder="1" applyAlignment="1">
      <alignment horizontal="center" vertical="center"/>
    </xf>
    <xf numFmtId="0" fontId="7" fillId="0" borderId="14" xfId="2" applyNumberFormat="1" applyFont="1" applyFill="1" applyBorder="1" applyAlignment="1">
      <alignment horizontal="center" vertical="center"/>
    </xf>
    <xf numFmtId="0" fontId="29" fillId="0" borderId="6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13" fillId="0" borderId="10" xfId="0" applyFont="1" applyBorder="1" applyAlignment="1">
      <alignment horizontal="left" wrapText="1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/>
    <xf numFmtId="0" fontId="31" fillId="0" borderId="6" xfId="0" applyFont="1" applyBorder="1" applyAlignment="1">
      <alignment horizontal="left"/>
    </xf>
    <xf numFmtId="0" fontId="31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6" fillId="3" borderId="15" xfId="2" applyFont="1" applyFill="1" applyBorder="1" applyAlignment="1">
      <alignment horizontal="center" vertical="center" wrapText="1"/>
    </xf>
    <xf numFmtId="0" fontId="6" fillId="3" borderId="16" xfId="2" applyFont="1" applyFill="1" applyBorder="1" applyAlignment="1">
      <alignment horizontal="center" vertical="center" wrapText="1"/>
    </xf>
    <xf numFmtId="0" fontId="6" fillId="3" borderId="17" xfId="2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left" vertical="center" wrapText="1"/>
    </xf>
    <xf numFmtId="0" fontId="0" fillId="3" borderId="16" xfId="0" applyFill="1" applyBorder="1"/>
    <xf numFmtId="0" fontId="0" fillId="3" borderId="17" xfId="0" applyFill="1" applyBorder="1"/>
    <xf numFmtId="3" fontId="6" fillId="0" borderId="0" xfId="2" applyNumberFormat="1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wrapText="1"/>
    </xf>
    <xf numFmtId="0" fontId="5" fillId="3" borderId="17" xfId="2" applyFont="1" applyFill="1" applyBorder="1" applyAlignment="1">
      <alignment horizontal="center" wrapText="1"/>
    </xf>
    <xf numFmtId="0" fontId="5" fillId="3" borderId="33" xfId="2" applyFont="1" applyFill="1" applyBorder="1" applyAlignment="1">
      <alignment horizontal="center" wrapText="1"/>
    </xf>
    <xf numFmtId="0" fontId="5" fillId="3" borderId="35" xfId="2" applyFont="1" applyFill="1" applyBorder="1" applyAlignment="1">
      <alignment horizontal="center" wrapText="1"/>
    </xf>
    <xf numFmtId="49" fontId="5" fillId="3" borderId="0" xfId="2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6" fillId="4" borderId="35" xfId="0" applyFont="1" applyFill="1" applyBorder="1" applyAlignment="1">
      <alignment horizontal="center"/>
    </xf>
    <xf numFmtId="49" fontId="5" fillId="4" borderId="36" xfId="0" applyNumberFormat="1" applyFont="1" applyFill="1" applyBorder="1" applyAlignment="1">
      <alignment horizontal="center"/>
    </xf>
    <xf numFmtId="49" fontId="5" fillId="4" borderId="0" xfId="0" applyNumberFormat="1" applyFont="1" applyFill="1" applyBorder="1" applyAlignment="1">
      <alignment horizontal="center"/>
    </xf>
    <xf numFmtId="49" fontId="5" fillId="4" borderId="37" xfId="0" applyNumberFormat="1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 wrapText="1"/>
    </xf>
    <xf numFmtId="0" fontId="6" fillId="4" borderId="34" xfId="0" applyFont="1" applyFill="1" applyBorder="1" applyAlignment="1">
      <alignment horizontal="center" wrapText="1"/>
    </xf>
    <xf numFmtId="0" fontId="6" fillId="4" borderId="35" xfId="0" applyFont="1" applyFill="1" applyBorder="1" applyAlignment="1">
      <alignment horizontal="center" wrapText="1"/>
    </xf>
    <xf numFmtId="0" fontId="6" fillId="4" borderId="38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39" xfId="0" applyFont="1" applyFill="1" applyBorder="1" applyAlignment="1">
      <alignment horizontal="center" wrapText="1"/>
    </xf>
    <xf numFmtId="49" fontId="11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49" fontId="11" fillId="0" borderId="0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 wrapText="1"/>
    </xf>
    <xf numFmtId="0" fontId="17" fillId="4" borderId="15" xfId="0" applyFont="1" applyFill="1" applyBorder="1" applyAlignment="1">
      <alignment horizontal="center"/>
    </xf>
    <xf numFmtId="0" fontId="17" fillId="4" borderId="16" xfId="0" applyFont="1" applyFill="1" applyBorder="1" applyAlignment="1">
      <alignment horizontal="center"/>
    </xf>
  </cellXfs>
  <cellStyles count="8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7"/>
    <cellStyle name="Normal 3 2 3" xfId="6"/>
  </cellStyles>
  <dxfs count="1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relative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ACCIDENTES!$C$13</c:f>
              <c:strCache>
                <c:ptCount val="1"/>
                <c:pt idx="0">
                  <c:v>MZO /18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ACCIDENTES!$C$14:$C$17</c:f>
              <c:numCache>
                <c:formatCode>General</c:formatCode>
                <c:ptCount val="4"/>
                <c:pt idx="0">
                  <c:v>340</c:v>
                </c:pt>
                <c:pt idx="1">
                  <c:v>19</c:v>
                </c:pt>
                <c:pt idx="2">
                  <c:v>10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strRef>
              <c:f>ACCIDENTES!$D$13</c:f>
              <c:strCache>
                <c:ptCount val="1"/>
                <c:pt idx="0">
                  <c:v>MZO /19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6591889559965488E-2"/>
                  <c:y val="1.141409940361678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ACCIDENTES!$D$14:$D$17</c:f>
              <c:numCache>
                <c:formatCode>General</c:formatCode>
                <c:ptCount val="4"/>
                <c:pt idx="0">
                  <c:v>325</c:v>
                </c:pt>
                <c:pt idx="1">
                  <c:v>5</c:v>
                </c:pt>
                <c:pt idx="2">
                  <c:v>9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49542656"/>
        <c:axId val="188713792"/>
        <c:axId val="0"/>
      </c:bar3DChart>
      <c:catAx>
        <c:axId val="249542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8713792"/>
        <c:crosses val="autoZero"/>
        <c:auto val="1"/>
        <c:lblAlgn val="ctr"/>
        <c:lblOffset val="100"/>
        <c:noMultiLvlLbl val="0"/>
      </c:catAx>
      <c:valAx>
        <c:axId val="188713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495426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89451622745815962"/>
          <c:w val="0.19506267281732151"/>
          <c:h val="8.2388950723464513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DETERM.'!$C$14</c:f>
              <c:strCache>
                <c:ptCount val="1"/>
                <c:pt idx="0">
                  <c:v>MZO/18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DETERM.'!$B$15:$B$21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DETERM.'!$C$15:$C$21</c:f>
              <c:numCache>
                <c:formatCode>General</c:formatCode>
                <c:ptCount val="7"/>
                <c:pt idx="0">
                  <c:v>14</c:v>
                </c:pt>
                <c:pt idx="1">
                  <c:v>2</c:v>
                </c:pt>
                <c:pt idx="2">
                  <c:v>32</c:v>
                </c:pt>
                <c:pt idx="3">
                  <c:v>43</c:v>
                </c:pt>
                <c:pt idx="4">
                  <c:v>54</c:v>
                </c:pt>
                <c:pt idx="5">
                  <c:v>225</c:v>
                </c:pt>
              </c:numCache>
            </c:numRef>
          </c:val>
        </c:ser>
        <c:ser>
          <c:idx val="1"/>
          <c:order val="1"/>
          <c:tx>
            <c:strRef>
              <c:f>'CAUSAS DETERM.'!$D$14</c:f>
              <c:strCache>
                <c:ptCount val="1"/>
                <c:pt idx="0">
                  <c:v>MZO/19</c:v>
                </c:pt>
              </c:strCache>
            </c:strRef>
          </c:tx>
          <c:invertIfNegative val="0"/>
          <c:cat>
            <c:strRef>
              <c:f>'CAUSAS DETERM.'!$B$15:$B$21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DETERM.'!$D$15:$D$21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25</c:v>
                </c:pt>
                <c:pt idx="3">
                  <c:v>57</c:v>
                </c:pt>
                <c:pt idx="4">
                  <c:v>62</c:v>
                </c:pt>
                <c:pt idx="5">
                  <c:v>193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8719744"/>
        <c:axId val="216145920"/>
        <c:axId val="0"/>
      </c:bar3DChart>
      <c:catAx>
        <c:axId val="1387197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6145920"/>
        <c:crosses val="autoZero"/>
        <c:auto val="1"/>
        <c:lblAlgn val="ctr"/>
        <c:lblOffset val="100"/>
        <c:noMultiLvlLbl val="0"/>
      </c:catAx>
      <c:valAx>
        <c:axId val="2161459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87197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83592675334187905"/>
          <c:w val="0.11749098143553977"/>
          <c:h val="0.14137960080571321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TAXIS!$C$14</c:f>
              <c:strCache>
                <c:ptCount val="1"/>
                <c:pt idx="0">
                  <c:v>MZO/18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TAXIS!$C$15:$C$17</c:f>
              <c:numCache>
                <c:formatCode>General</c:formatCode>
                <c:ptCount val="3"/>
                <c:pt idx="0">
                  <c:v>21</c:v>
                </c:pt>
                <c:pt idx="1">
                  <c:v>21</c:v>
                </c:pt>
              </c:numCache>
            </c:numRef>
          </c:val>
        </c:ser>
        <c:ser>
          <c:idx val="1"/>
          <c:order val="1"/>
          <c:tx>
            <c:strRef>
              <c:f>TAXIS!$D$14</c:f>
              <c:strCache>
                <c:ptCount val="1"/>
                <c:pt idx="0">
                  <c:v>MZO/19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TAXIS!$D$15:$D$17</c:f>
              <c:numCache>
                <c:formatCode>General</c:formatCode>
                <c:ptCount val="3"/>
                <c:pt idx="0">
                  <c:v>28</c:v>
                </c:pt>
                <c:pt idx="1">
                  <c:v>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8721280"/>
        <c:axId val="216150528"/>
        <c:axId val="0"/>
      </c:bar3DChart>
      <c:catAx>
        <c:axId val="138721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6150528"/>
        <c:crosses val="autoZero"/>
        <c:auto val="1"/>
        <c:lblAlgn val="ctr"/>
        <c:lblOffset val="100"/>
        <c:noMultiLvlLbl val="0"/>
      </c:catAx>
      <c:valAx>
        <c:axId val="2161505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87212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8223954345156399"/>
          <c:w val="0.2105964836587208"/>
          <c:h val="5.5299429314454959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966" l="0.70000000000000062" r="0.70000000000000062" t="0.75000000000000966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AUTOBUSES!$C$14</c:f>
              <c:strCache>
                <c:ptCount val="1"/>
                <c:pt idx="0">
                  <c:v>MZO/18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 rot="0" vert="horz"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AUTOBUSES!$C$15:$C$17</c:f>
              <c:numCache>
                <c:formatCode>General</c:formatCode>
                <c:ptCount val="3"/>
                <c:pt idx="0">
                  <c:v>7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AUTOBUSES!$D$14</c:f>
              <c:strCache>
                <c:ptCount val="1"/>
                <c:pt idx="0">
                  <c:v>MZO/19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AUTOBUSES!$D$15:$D$17</c:f>
              <c:numCache>
                <c:formatCode>General</c:formatCode>
                <c:ptCount val="3"/>
                <c:pt idx="0">
                  <c:v>8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9669504"/>
        <c:axId val="216319680"/>
        <c:axId val="0"/>
      </c:bar3DChart>
      <c:catAx>
        <c:axId val="139669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6319680"/>
        <c:crosses val="autoZero"/>
        <c:auto val="1"/>
        <c:lblAlgn val="ctr"/>
        <c:lblOffset val="100"/>
        <c:noMultiLvlLbl val="0"/>
      </c:catAx>
      <c:valAx>
        <c:axId val="2163196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96695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6151E-2"/>
          <c:y val="0.90545615429992077"/>
          <c:w val="0.18979683095168662"/>
          <c:h val="4.9815188390707366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988" l="0.70000000000000062" r="0.70000000000000062" t="0.75000000000000988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X  EDADES'!$A$12</c:f>
              <c:strCache>
                <c:ptCount val="1"/>
                <c:pt idx="0">
                  <c:v>DE 18 A 20 AÑOS</c:v>
                </c:pt>
              </c:strCache>
            </c:strRef>
          </c:tx>
          <c:invertIfNegative val="0"/>
          <c:val>
            <c:numRef>
              <c:f>'ACC X  EDADES'!$F$12</c:f>
              <c:numCache>
                <c:formatCode>#,##0</c:formatCode>
                <c:ptCount val="1"/>
                <c:pt idx="0">
                  <c:v>31</c:v>
                </c:pt>
              </c:numCache>
            </c:numRef>
          </c:val>
        </c:ser>
        <c:ser>
          <c:idx val="1"/>
          <c:order val="1"/>
          <c:tx>
            <c:strRef>
              <c:f>'ACC X  EDADES'!$A$13</c:f>
              <c:strCache>
                <c:ptCount val="1"/>
                <c:pt idx="0">
                  <c:v>DE 21 A 25 AÑOS</c:v>
                </c:pt>
              </c:strCache>
            </c:strRef>
          </c:tx>
          <c:invertIfNegative val="0"/>
          <c:val>
            <c:numRef>
              <c:f>'ACC X  EDADES'!$F$13</c:f>
              <c:numCache>
                <c:formatCode>#,##0</c:formatCode>
                <c:ptCount val="1"/>
                <c:pt idx="0">
                  <c:v>81</c:v>
                </c:pt>
              </c:numCache>
            </c:numRef>
          </c:val>
        </c:ser>
        <c:ser>
          <c:idx val="2"/>
          <c:order val="2"/>
          <c:tx>
            <c:strRef>
              <c:f>'ACC X  EDADES'!$A$14</c:f>
              <c:strCache>
                <c:ptCount val="1"/>
                <c:pt idx="0">
                  <c:v>DE 26 A 30 AÑOS</c:v>
                </c:pt>
              </c:strCache>
            </c:strRef>
          </c:tx>
          <c:invertIfNegative val="0"/>
          <c:val>
            <c:numRef>
              <c:f>'ACC X  EDADES'!$F$14</c:f>
              <c:numCache>
                <c:formatCode>#,##0</c:formatCode>
                <c:ptCount val="1"/>
                <c:pt idx="0">
                  <c:v>91</c:v>
                </c:pt>
              </c:numCache>
            </c:numRef>
          </c:val>
        </c:ser>
        <c:ser>
          <c:idx val="3"/>
          <c:order val="3"/>
          <c:tx>
            <c:strRef>
              <c:f>'ACC X  EDADES'!$A$15</c:f>
              <c:strCache>
                <c:ptCount val="1"/>
                <c:pt idx="0">
                  <c:v>DE 31 A 35 AÑOS</c:v>
                </c:pt>
              </c:strCache>
            </c:strRef>
          </c:tx>
          <c:invertIfNegative val="0"/>
          <c:val>
            <c:numRef>
              <c:f>'ACC X  EDADES'!$F$15</c:f>
              <c:numCache>
                <c:formatCode>#,##0</c:formatCode>
                <c:ptCount val="1"/>
                <c:pt idx="0">
                  <c:v>70</c:v>
                </c:pt>
              </c:numCache>
            </c:numRef>
          </c:val>
        </c:ser>
        <c:ser>
          <c:idx val="4"/>
          <c:order val="4"/>
          <c:tx>
            <c:strRef>
              <c:f>'ACC X  EDADES'!$A$16</c:f>
              <c:strCache>
                <c:ptCount val="1"/>
                <c:pt idx="0">
                  <c:v>DE 36 A 40 AÑOS</c:v>
                </c:pt>
              </c:strCache>
            </c:strRef>
          </c:tx>
          <c:invertIfNegative val="0"/>
          <c:val>
            <c:numRef>
              <c:f>'ACC X  EDADES'!$F$16</c:f>
              <c:numCache>
                <c:formatCode>#,##0</c:formatCode>
                <c:ptCount val="1"/>
                <c:pt idx="0">
                  <c:v>71</c:v>
                </c:pt>
              </c:numCache>
            </c:numRef>
          </c:val>
        </c:ser>
        <c:ser>
          <c:idx val="5"/>
          <c:order val="5"/>
          <c:tx>
            <c:strRef>
              <c:f>'ACC X  EDADES'!$A$17</c:f>
              <c:strCache>
                <c:ptCount val="1"/>
                <c:pt idx="0">
                  <c:v>DE 41 A 45 AÑOS</c:v>
                </c:pt>
              </c:strCache>
            </c:strRef>
          </c:tx>
          <c:invertIfNegative val="0"/>
          <c:val>
            <c:numRef>
              <c:f>'ACC X  EDADES'!$F$17</c:f>
              <c:numCache>
                <c:formatCode>#,##0</c:formatCode>
                <c:ptCount val="1"/>
                <c:pt idx="0">
                  <c:v>62</c:v>
                </c:pt>
              </c:numCache>
            </c:numRef>
          </c:val>
        </c:ser>
        <c:ser>
          <c:idx val="6"/>
          <c:order val="6"/>
          <c:tx>
            <c:strRef>
              <c:f>'ACC X  EDADES'!$A$18</c:f>
              <c:strCache>
                <c:ptCount val="1"/>
                <c:pt idx="0">
                  <c:v>DE 46 A 50 AÑOS</c:v>
                </c:pt>
              </c:strCache>
            </c:strRef>
          </c:tx>
          <c:invertIfNegative val="0"/>
          <c:val>
            <c:numRef>
              <c:f>'ACC X  EDADES'!$F$18</c:f>
              <c:numCache>
                <c:formatCode>#,##0</c:formatCode>
                <c:ptCount val="1"/>
                <c:pt idx="0">
                  <c:v>73</c:v>
                </c:pt>
              </c:numCache>
            </c:numRef>
          </c:val>
        </c:ser>
        <c:ser>
          <c:idx val="7"/>
          <c:order val="7"/>
          <c:tx>
            <c:strRef>
              <c:f>'ACC X  EDADES'!$A$19</c:f>
              <c:strCache>
                <c:ptCount val="1"/>
                <c:pt idx="0">
                  <c:v>DE 51 A 55 AÑOS</c:v>
                </c:pt>
              </c:strCache>
            </c:strRef>
          </c:tx>
          <c:invertIfNegative val="0"/>
          <c:val>
            <c:numRef>
              <c:f>'ACC X  EDADES'!$F$19</c:f>
              <c:numCache>
                <c:formatCode>#,##0</c:formatCode>
                <c:ptCount val="1"/>
                <c:pt idx="0">
                  <c:v>44</c:v>
                </c:pt>
              </c:numCache>
            </c:numRef>
          </c:val>
        </c:ser>
        <c:ser>
          <c:idx val="8"/>
          <c:order val="8"/>
          <c:tx>
            <c:strRef>
              <c:f>'ACC X  EDADES'!$A$20</c:f>
              <c:strCache>
                <c:ptCount val="1"/>
                <c:pt idx="0">
                  <c:v>DE 56 A 60 AÑOS</c:v>
                </c:pt>
              </c:strCache>
            </c:strRef>
          </c:tx>
          <c:invertIfNegative val="0"/>
          <c:val>
            <c:numRef>
              <c:f>'ACC X  EDADES'!$F$20</c:f>
              <c:numCache>
                <c:formatCode>#,##0</c:formatCode>
                <c:ptCount val="1"/>
                <c:pt idx="0">
                  <c:v>29</c:v>
                </c:pt>
              </c:numCache>
            </c:numRef>
          </c:val>
        </c:ser>
        <c:ser>
          <c:idx val="9"/>
          <c:order val="9"/>
          <c:tx>
            <c:strRef>
              <c:f>'ACC X  EDADES'!$A$21</c:f>
              <c:strCache>
                <c:ptCount val="1"/>
                <c:pt idx="0">
                  <c:v>DE 61 A 65 AÑOS</c:v>
                </c:pt>
              </c:strCache>
            </c:strRef>
          </c:tx>
          <c:invertIfNegative val="0"/>
          <c:val>
            <c:numRef>
              <c:f>'ACC X  EDADES'!$F$21</c:f>
              <c:numCache>
                <c:formatCode>#,##0</c:formatCode>
                <c:ptCount val="1"/>
                <c:pt idx="0">
                  <c:v>31</c:v>
                </c:pt>
              </c:numCache>
            </c:numRef>
          </c:val>
        </c:ser>
        <c:ser>
          <c:idx val="10"/>
          <c:order val="10"/>
          <c:tx>
            <c:strRef>
              <c:f>'ACC X  EDADES'!$A$22</c:f>
              <c:strCache>
                <c:ptCount val="1"/>
                <c:pt idx="0">
                  <c:v>DE 66 A 70 AÑOS</c:v>
                </c:pt>
              </c:strCache>
            </c:strRef>
          </c:tx>
          <c:invertIfNegative val="0"/>
          <c:val>
            <c:numRef>
              <c:f>'ACC X  EDADES'!$F$22</c:f>
              <c:numCache>
                <c:formatCode>#,##0</c:formatCode>
                <c:ptCount val="1"/>
                <c:pt idx="0">
                  <c:v>16</c:v>
                </c:pt>
              </c:numCache>
            </c:numRef>
          </c:val>
        </c:ser>
        <c:ser>
          <c:idx val="11"/>
          <c:order val="11"/>
          <c:tx>
            <c:strRef>
              <c:f>'ACC X  EDADES'!$A$23</c:f>
              <c:strCache>
                <c:ptCount val="1"/>
                <c:pt idx="0">
                  <c:v>DE 71 A 75 AÑOS</c:v>
                </c:pt>
              </c:strCache>
            </c:strRef>
          </c:tx>
          <c:invertIfNegative val="0"/>
          <c:val>
            <c:numRef>
              <c:f>'ACC X  EDADES'!$F$23</c:f>
              <c:numCache>
                <c:formatCode>#,##0</c:formatCode>
                <c:ptCount val="1"/>
                <c:pt idx="0">
                  <c:v>10</c:v>
                </c:pt>
              </c:numCache>
            </c:numRef>
          </c:val>
        </c:ser>
        <c:ser>
          <c:idx val="12"/>
          <c:order val="12"/>
          <c:tx>
            <c:strRef>
              <c:f>'ACC X  EDADES'!$A$24</c:f>
              <c:strCache>
                <c:ptCount val="1"/>
                <c:pt idx="0">
                  <c:v>DE 76 A 80 AÑOS</c:v>
                </c:pt>
              </c:strCache>
            </c:strRef>
          </c:tx>
          <c:invertIfNegative val="0"/>
          <c:val>
            <c:numRef>
              <c:f>'ACC X  EDADES'!$F$24</c:f>
              <c:numCache>
                <c:formatCode>#,##0</c:formatCode>
                <c:ptCount val="1"/>
                <c:pt idx="0">
                  <c:v>3</c:v>
                </c:pt>
              </c:numCache>
            </c:numRef>
          </c:val>
        </c:ser>
        <c:ser>
          <c:idx val="13"/>
          <c:order val="13"/>
          <c:tx>
            <c:strRef>
              <c:f>'ACC X  EDADES'!$A$25</c:f>
              <c:strCache>
                <c:ptCount val="1"/>
                <c:pt idx="0">
                  <c:v>DE 81 A 85 AÑOS</c:v>
                </c:pt>
              </c:strCache>
            </c:strRef>
          </c:tx>
          <c:invertIfNegative val="0"/>
          <c:val>
            <c:numRef>
              <c:f>'ACC X  EDADES'!$F$25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</c:ser>
        <c:ser>
          <c:idx val="14"/>
          <c:order val="14"/>
          <c:tx>
            <c:strRef>
              <c:f>'ACC X  EDADES'!$A$26</c:f>
              <c:strCache>
                <c:ptCount val="1"/>
                <c:pt idx="0">
                  <c:v>DE 86 A 90 AÑOS</c:v>
                </c:pt>
              </c:strCache>
            </c:strRef>
          </c:tx>
          <c:invertIfNegative val="0"/>
          <c:val>
            <c:numRef>
              <c:f>'ACC X  EDADES'!$F$26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'ACC X  EDADES'!$A$27</c:f>
              <c:strCache>
                <c:ptCount val="1"/>
                <c:pt idx="0">
                  <c:v>DE 91 A MAS</c:v>
                </c:pt>
              </c:strCache>
            </c:strRef>
          </c:tx>
          <c:invertIfNegative val="0"/>
          <c:val>
            <c:numRef>
              <c:f>'ACC X  EDADES'!$F$27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9671552"/>
        <c:axId val="222343104"/>
        <c:axId val="0"/>
      </c:bar3DChart>
      <c:catAx>
        <c:axId val="139671552"/>
        <c:scaling>
          <c:orientation val="minMax"/>
        </c:scaling>
        <c:delete val="0"/>
        <c:axPos val="b"/>
        <c:majorTickMark val="none"/>
        <c:minorTickMark val="none"/>
        <c:tickLblPos val="nextTo"/>
        <c:crossAx val="222343104"/>
        <c:crosses val="autoZero"/>
        <c:auto val="1"/>
        <c:lblAlgn val="ctr"/>
        <c:lblOffset val="100"/>
        <c:noMultiLvlLbl val="0"/>
      </c:catAx>
      <c:valAx>
        <c:axId val="22234310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39671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1020315521058073"/>
          <c:y val="0.10970195019359009"/>
          <c:w val="0.18979684478942349"/>
          <c:h val="0.54342344227541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933" l="0.70000000000000062" r="0.70000000000000062" t="0.75000000000000933" header="0.30000000000000032" footer="0.30000000000000032"/>
    <c:pageSetup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GRÁFICA COMPARATIVA DE CONDUCTORES MENORES DE EDAD  INVOLUCRADOS EN ACCIDENTES VIALES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648015303683043E-3"/>
          <c:y val="0.22827715355805245"/>
          <c:w val="0.95791487326638203"/>
          <c:h val="0.66666047362057834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'ACC X  EDADES'!$A$31:$A$34</c:f>
              <c:strCache>
                <c:ptCount val="4"/>
                <c:pt idx="0">
                  <c:v>MENOS DE 15 AÑOS</c:v>
                </c:pt>
                <c:pt idx="1">
                  <c:v>DE 15 AÑOS</c:v>
                </c:pt>
                <c:pt idx="2">
                  <c:v>DE 16 AÑOS</c:v>
                </c:pt>
                <c:pt idx="3">
                  <c:v> DE 17 AÑOS</c:v>
                </c:pt>
              </c:strCache>
            </c:strRef>
          </c:cat>
          <c:val>
            <c:numRef>
              <c:f>'ACC X  EDADES'!$F$31:$F$34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40492800"/>
        <c:axId val="222345408"/>
        <c:axId val="0"/>
      </c:bar3DChart>
      <c:catAx>
        <c:axId val="140492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2345408"/>
        <c:crosses val="autoZero"/>
        <c:auto val="1"/>
        <c:lblAlgn val="ctr"/>
        <c:lblOffset val="100"/>
        <c:noMultiLvlLbl val="0"/>
      </c:catAx>
      <c:valAx>
        <c:axId val="22234540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4049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955" l="0.70000000000000062" r="0.70000000000000062" t="0.75000000000000955" header="0.30000000000000032" footer="0.30000000000000032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17</c:v>
                </c:pt>
                <c:pt idx="8">
                  <c:v>28</c:v>
                </c:pt>
                <c:pt idx="9">
                  <c:v>21</c:v>
                </c:pt>
                <c:pt idx="10">
                  <c:v>20</c:v>
                </c:pt>
                <c:pt idx="11">
                  <c:v>15</c:v>
                </c:pt>
                <c:pt idx="12">
                  <c:v>11</c:v>
                </c:pt>
                <c:pt idx="13">
                  <c:v>28</c:v>
                </c:pt>
                <c:pt idx="14">
                  <c:v>31</c:v>
                </c:pt>
                <c:pt idx="15">
                  <c:v>17</c:v>
                </c:pt>
                <c:pt idx="16">
                  <c:v>17</c:v>
                </c:pt>
                <c:pt idx="17">
                  <c:v>16</c:v>
                </c:pt>
                <c:pt idx="18">
                  <c:v>27</c:v>
                </c:pt>
                <c:pt idx="19">
                  <c:v>17</c:v>
                </c:pt>
                <c:pt idx="20">
                  <c:v>11</c:v>
                </c:pt>
                <c:pt idx="21">
                  <c:v>14</c:v>
                </c:pt>
                <c:pt idx="22">
                  <c:v>10</c:v>
                </c:pt>
                <c:pt idx="23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40562432"/>
        <c:axId val="241020288"/>
        <c:axId val="0"/>
      </c:bar3DChart>
      <c:catAx>
        <c:axId val="140562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1020288"/>
        <c:crosses val="autoZero"/>
        <c:auto val="1"/>
        <c:lblAlgn val="ctr"/>
        <c:lblOffset val="100"/>
        <c:noMultiLvlLbl val="0"/>
      </c:catAx>
      <c:valAx>
        <c:axId val="2410202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40562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 CON PORCENTAJES  DE  ACCIDENTES  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17</c:v>
                </c:pt>
                <c:pt idx="8">
                  <c:v>28</c:v>
                </c:pt>
                <c:pt idx="9">
                  <c:v>21</c:v>
                </c:pt>
                <c:pt idx="10">
                  <c:v>20</c:v>
                </c:pt>
                <c:pt idx="11">
                  <c:v>15</c:v>
                </c:pt>
                <c:pt idx="12">
                  <c:v>11</c:v>
                </c:pt>
                <c:pt idx="13">
                  <c:v>28</c:v>
                </c:pt>
                <c:pt idx="14">
                  <c:v>31</c:v>
                </c:pt>
                <c:pt idx="15">
                  <c:v>17</c:v>
                </c:pt>
                <c:pt idx="16">
                  <c:v>17</c:v>
                </c:pt>
                <c:pt idx="17">
                  <c:v>16</c:v>
                </c:pt>
                <c:pt idx="18">
                  <c:v>27</c:v>
                </c:pt>
                <c:pt idx="19">
                  <c:v>17</c:v>
                </c:pt>
                <c:pt idx="20">
                  <c:v>11</c:v>
                </c:pt>
                <c:pt idx="21">
                  <c:v>14</c:v>
                </c:pt>
                <c:pt idx="22">
                  <c:v>10</c:v>
                </c:pt>
                <c:pt idx="2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23"/>
              <c:spPr/>
              <c:txPr>
                <a:bodyPr rot="0" vert="horz"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0564992"/>
        <c:axId val="244397120"/>
        <c:axId val="0"/>
      </c:bar3DChart>
      <c:catAx>
        <c:axId val="1405649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44397120"/>
        <c:crosses val="autoZero"/>
        <c:auto val="1"/>
        <c:lblAlgn val="ctr"/>
        <c:lblOffset val="100"/>
        <c:noMultiLvlLbl val="0"/>
      </c:catAx>
      <c:valAx>
        <c:axId val="244397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0564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91" l="0.70000000000000062" r="0.70000000000000062" t="0.7500000000000091" header="0.30000000000000032" footer="0.30000000000000032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EBRIEDAD'!$B$46:$B$61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EBRIEDAD'!$C$46:$C$61</c:f>
              <c:numCache>
                <c:formatCode>General</c:formatCode>
                <c:ptCount val="16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0566016"/>
        <c:axId val="244398848"/>
        <c:axId val="0"/>
      </c:bar3DChart>
      <c:catAx>
        <c:axId val="1405660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44398848"/>
        <c:crosses val="autoZero"/>
        <c:auto val="1"/>
        <c:lblAlgn val="ctr"/>
        <c:lblOffset val="100"/>
        <c:noMultiLvlLbl val="0"/>
      </c:catAx>
      <c:valAx>
        <c:axId val="244398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0566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933" l="0.70000000000000062" r="0.70000000000000062" t="0.75000000000000933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CONDUCTORES INVOLUCRADOS.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833333333334123E-2"/>
          <c:y val="0.29892537823016602"/>
          <c:w val="0.81388888888889765"/>
          <c:h val="0.61724140781615822"/>
        </c:manualLayout>
      </c:layout>
      <c:pie3DChart>
        <c:varyColors val="1"/>
        <c:ser>
          <c:idx val="0"/>
          <c:order val="0"/>
          <c:tx>
            <c:strRef>
              <c:f>'ESTADO DE EBRIEDAD'!$C$68</c:f>
              <c:strCache>
                <c:ptCount val="1"/>
                <c:pt idx="0">
                  <c:v>E.E.</c:v>
                </c:pt>
              </c:strCache>
            </c:strRef>
          </c:tx>
          <c:explosion val="25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'ESTADO DE EBRIEDAD'!$B$69:$B$70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'ESTADO DE EBRIEDAD'!$C$69:$C$70</c:f>
              <c:numCache>
                <c:formatCode>General</c:formatCode>
                <c:ptCount val="2"/>
                <c:pt idx="0">
                  <c:v>25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091" l="0.70000000000000062" r="0.70000000000000062" t="0.7500000000000091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'!$C$12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60632E-2"/>
                  <c:y val="-6.3091482649843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8523274478330656E-2"/>
                  <c:y val="-4.100946372239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'!$B$13:$B$14</c:f>
              <c:strCache>
                <c:ptCount val="2"/>
                <c:pt idx="0">
                  <c:v>GRÚAS   2019</c:v>
                </c:pt>
                <c:pt idx="1">
                  <c:v>GRUAS 2018</c:v>
                </c:pt>
              </c:strCache>
            </c:strRef>
          </c:cat>
          <c:val>
            <c:numRef>
              <c:f>'SERV. GRUAS  '!$C$13:$C$14</c:f>
              <c:numCache>
                <c:formatCode>General</c:formatCode>
                <c:ptCount val="2"/>
                <c:pt idx="0">
                  <c:v>361</c:v>
                </c:pt>
                <c:pt idx="1">
                  <c:v>221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63768320"/>
        <c:axId val="244565120"/>
        <c:axId val="0"/>
      </c:bar3DChart>
      <c:catAx>
        <c:axId val="1637683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44565120"/>
        <c:crosses val="autoZero"/>
        <c:auto val="1"/>
        <c:lblAlgn val="ctr"/>
        <c:lblOffset val="100"/>
        <c:noMultiLvlLbl val="0"/>
      </c:catAx>
      <c:valAx>
        <c:axId val="24456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63768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MZO/18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34</c:v>
                </c:pt>
                <c:pt idx="1">
                  <c:v>33</c:v>
                </c:pt>
                <c:pt idx="2">
                  <c:v>32</c:v>
                </c:pt>
              </c:numCache>
            </c:numRef>
          </c:val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MZO/19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26</c:v>
                </c:pt>
                <c:pt idx="1">
                  <c:v>25</c:v>
                </c:pt>
                <c:pt idx="2">
                  <c:v>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8423424"/>
        <c:axId val="228892672"/>
        <c:axId val="0"/>
      </c:bar3DChart>
      <c:catAx>
        <c:axId val="168423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100"/>
            </a:pPr>
            <a:endParaRPr lang="es-MX"/>
          </a:p>
        </c:txPr>
        <c:crossAx val="228892672"/>
        <c:crosses val="autoZero"/>
        <c:auto val="1"/>
        <c:lblAlgn val="ctr"/>
        <c:lblOffset val="100"/>
        <c:noMultiLvlLbl val="0"/>
      </c:catAx>
      <c:valAx>
        <c:axId val="2288926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84234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364E-2"/>
          <c:y val="0.8397247706422023"/>
          <c:w val="0.18787500549861436"/>
          <c:h val="4.1550812007874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955" l="0.70000000000000062" r="0.70000000000000062" t="0.75000000000000955" header="0.30000000000000032" footer="0.30000000000000032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MZO/18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txPr>
              <a:bodyPr rot="0" vert="horz"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834</c:v>
                </c:pt>
                <c:pt idx="1">
                  <c:v>165</c:v>
                </c:pt>
              </c:numCache>
            </c:numRef>
          </c:val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MZO/19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1205</c:v>
                </c:pt>
                <c:pt idx="1">
                  <c:v>336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8427008"/>
        <c:axId val="228897280"/>
        <c:axId val="0"/>
      </c:bar3DChart>
      <c:catAx>
        <c:axId val="168427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100" b="1"/>
            </a:pPr>
            <a:endParaRPr lang="es-MX"/>
          </a:p>
        </c:txPr>
        <c:crossAx val="228897280"/>
        <c:crosses val="autoZero"/>
        <c:auto val="1"/>
        <c:lblAlgn val="ctr"/>
        <c:lblOffset val="100"/>
        <c:noMultiLvlLbl val="0"/>
      </c:catAx>
      <c:valAx>
        <c:axId val="2288972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84270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73168392536141991"/>
          <c:y val="4.5027604308082191E-2"/>
          <c:w val="0.24575959204120695"/>
          <c:h val="6.5859127522852751E-2"/>
        </c:manualLayout>
      </c:layout>
      <c:overlay val="0"/>
      <c:txPr>
        <a:bodyPr rot="0" vert="horz"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977" l="0.70000000000000062" r="0.70000000000000062" t="0.75000000000000977" header="0.30000000000000032" footer="0.30000000000000032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'SALIDAS DIF.  MULTA'!$C$9:$H$9</c:f>
              <c:strCache>
                <c:ptCount val="6"/>
                <c:pt idx="0">
                  <c:v>CUMPLIDOS</c:v>
                </c:pt>
                <c:pt idx="1">
                  <c:v>ACTIVIDAD</c:v>
                </c:pt>
                <c:pt idx="2">
                  <c:v>AMONESTADOS</c:v>
                </c:pt>
                <c:pt idx="3">
                  <c:v>SIN EVIDENCIA</c:v>
                </c:pt>
                <c:pt idx="4">
                  <c:v>PREESC. MÉDICA</c:v>
                </c:pt>
                <c:pt idx="5">
                  <c:v>A.A.</c:v>
                </c:pt>
              </c:strCache>
            </c:strRef>
          </c:cat>
          <c:val>
            <c:numRef>
              <c:f>'SALIDAS DIF.  MULTA'!$C$17:$H$17</c:f>
              <c:numCache>
                <c:formatCode>General</c:formatCode>
                <c:ptCount val="6"/>
                <c:pt idx="0">
                  <c:v>602</c:v>
                </c:pt>
                <c:pt idx="1">
                  <c:v>11</c:v>
                </c:pt>
                <c:pt idx="2">
                  <c:v>143</c:v>
                </c:pt>
                <c:pt idx="3">
                  <c:v>4</c:v>
                </c:pt>
                <c:pt idx="4">
                  <c:v>18</c:v>
                </c:pt>
                <c:pt idx="5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3766272"/>
        <c:axId val="233088128"/>
        <c:axId val="0"/>
      </c:bar3DChart>
      <c:catAx>
        <c:axId val="1637662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233088128"/>
        <c:crosses val="autoZero"/>
        <c:auto val="1"/>
        <c:lblAlgn val="ctr"/>
        <c:lblOffset val="100"/>
        <c:noMultiLvlLbl val="0"/>
      </c:catAx>
      <c:valAx>
        <c:axId val="233088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3766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'AREA MEDICA'!$B$11:$B$15</c:f>
              <c:strCache>
                <c:ptCount val="5"/>
                <c:pt idx="0">
                  <c:v>Detenidos</c:v>
                </c:pt>
                <c:pt idx="1">
                  <c:v>Peritos</c:v>
                </c:pt>
                <c:pt idx="3">
                  <c:v>Vialidad y conductores otras corporaciones</c:v>
                </c:pt>
                <c:pt idx="4">
                  <c:v>Alcoholimetrias</c:v>
                </c:pt>
              </c:strCache>
            </c:strRef>
          </c:cat>
          <c:val>
            <c:numRef>
              <c:f>'AREA MEDICA'!$C$11:$C$15</c:f>
              <c:numCache>
                <c:formatCode>General</c:formatCode>
                <c:ptCount val="5"/>
                <c:pt idx="0">
                  <c:v>1385</c:v>
                </c:pt>
                <c:pt idx="1">
                  <c:v>246</c:v>
                </c:pt>
                <c:pt idx="3">
                  <c:v>127</c:v>
                </c:pt>
                <c:pt idx="4">
                  <c:v>288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7815424"/>
        <c:axId val="233092160"/>
        <c:axId val="0"/>
      </c:bar3DChart>
      <c:catAx>
        <c:axId val="18781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600"/>
            </a:pPr>
            <a:endParaRPr lang="es-MX"/>
          </a:p>
        </c:txPr>
        <c:crossAx val="233092160"/>
        <c:crosses val="autoZero"/>
        <c:auto val="1"/>
        <c:lblAlgn val="ctr"/>
        <c:lblOffset val="100"/>
        <c:noMultiLvlLbl val="0"/>
      </c:catAx>
      <c:valAx>
        <c:axId val="2330921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7815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JUZGADOS!$B$21</c:f>
              <c:strCache>
                <c:ptCount val="1"/>
                <c:pt idx="0">
                  <c:v>TOTAL PROCED.  RECIBIDOS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0081915563957154"/>
                  <c:y val="-5.037783375314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JUZGADOS!$G$21</c:f>
              <c:numCache>
                <c:formatCode>General</c:formatCode>
                <c:ptCount val="1"/>
                <c:pt idx="0">
                  <c:v>57</c:v>
                </c:pt>
              </c:numCache>
            </c:numRef>
          </c:val>
        </c:ser>
        <c:ser>
          <c:idx val="1"/>
          <c:order val="1"/>
          <c:tx>
            <c:strRef>
              <c:f>JUZGADOS!$B$35</c:f>
              <c:strCache>
                <c:ptCount val="1"/>
                <c:pt idx="0">
                  <c:v>TOTAL PROCED. CONCLUIDOS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6635160680529287"/>
                  <c:y val="-4.0302267002518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JUZGADOS!$G$35</c:f>
              <c:numCache>
                <c:formatCode>General</c:formatCode>
                <c:ptCount val="1"/>
                <c:pt idx="0">
                  <c:v>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7817472"/>
        <c:axId val="235383040"/>
        <c:axId val="0"/>
      </c:bar3DChart>
      <c:catAx>
        <c:axId val="187817472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35383040"/>
        <c:crosses val="autoZero"/>
        <c:auto val="1"/>
        <c:lblAlgn val="ctr"/>
        <c:lblOffset val="100"/>
        <c:noMultiLvlLbl val="0"/>
      </c:catAx>
      <c:valAx>
        <c:axId val="235383040"/>
        <c:scaling>
          <c:orientation val="minMax"/>
          <c:min val="5"/>
        </c:scaling>
        <c:delete val="1"/>
        <c:axPos val="l"/>
        <c:numFmt formatCode="General" sourceLinked="1"/>
        <c:majorTickMark val="none"/>
        <c:minorTickMark val="none"/>
        <c:tickLblPos val="none"/>
        <c:crossAx val="187817472"/>
        <c:crosses val="autoZero"/>
        <c:crossBetween val="between"/>
        <c:majorUnit val="1"/>
      </c:valAx>
    </c:plotArea>
    <c:legend>
      <c:legendPos val="t"/>
      <c:layout>
        <c:manualLayout>
          <c:xMode val="edge"/>
          <c:yMode val="edge"/>
          <c:x val="7.7675007070240984E-2"/>
          <c:y val="0.89537712895377131"/>
          <c:w val="0.77407637844891364"/>
          <c:h val="5.866314155985976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0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3.xml"/><Relationship Id="rId1" Type="http://schemas.openxmlformats.org/officeDocument/2006/relationships/image" Target="../media/image1.jpe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7.png"/><Relationship Id="rId1" Type="http://schemas.openxmlformats.org/officeDocument/2006/relationships/image" Target="../media/image10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1.jpeg"/><Relationship Id="rId4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chart" Target="../charts/chart16.xml"/><Relationship Id="rId1" Type="http://schemas.openxmlformats.org/officeDocument/2006/relationships/image" Target="../media/image1.jpeg"/><Relationship Id="rId4" Type="http://schemas.openxmlformats.org/officeDocument/2006/relationships/image" Target="../media/image8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14.png"/><Relationship Id="rId1" Type="http://schemas.openxmlformats.org/officeDocument/2006/relationships/image" Target="../media/image1.jpe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8.png"/><Relationship Id="rId1" Type="http://schemas.openxmlformats.org/officeDocument/2006/relationships/image" Target="../media/image15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2</xdr:row>
      <xdr:rowOff>88901</xdr:rowOff>
    </xdr:from>
    <xdr:to>
      <xdr:col>1</xdr:col>
      <xdr:colOff>1409700</xdr:colOff>
      <xdr:row>10</xdr:row>
      <xdr:rowOff>101601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891" r="12605"/>
        <a:stretch>
          <a:fillRect/>
        </a:stretch>
      </xdr:blipFill>
      <xdr:spPr bwMode="auto">
        <a:xfrm>
          <a:off x="927100" y="419101"/>
          <a:ext cx="10922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227445</xdr:colOff>
      <xdr:row>12</xdr:row>
      <xdr:rowOff>9238</xdr:rowOff>
    </xdr:from>
    <xdr:to>
      <xdr:col>13</xdr:col>
      <xdr:colOff>443345</xdr:colOff>
      <xdr:row>33</xdr:row>
      <xdr:rowOff>101025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675697</xdr:colOff>
      <xdr:row>3</xdr:row>
      <xdr:rowOff>91122</xdr:rowOff>
    </xdr:from>
    <xdr:to>
      <xdr:col>13</xdr:col>
      <xdr:colOff>230908</xdr:colOff>
      <xdr:row>9</xdr:row>
      <xdr:rowOff>150958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946947" y="567372"/>
          <a:ext cx="1142711" cy="10123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360796</xdr:colOff>
      <xdr:row>35</xdr:row>
      <xdr:rowOff>126216</xdr:rowOff>
    </xdr:from>
    <xdr:to>
      <xdr:col>13</xdr:col>
      <xdr:colOff>1448</xdr:colOff>
      <xdr:row>39</xdr:row>
      <xdr:rowOff>144318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838296" y="7890534"/>
          <a:ext cx="2021902" cy="65310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63501</xdr:colOff>
      <xdr:row>0</xdr:row>
      <xdr:rowOff>127000</xdr:rowOff>
    </xdr:from>
    <xdr:to>
      <xdr:col>1</xdr:col>
      <xdr:colOff>1498600</xdr:colOff>
      <xdr:row>7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301" y="127000"/>
          <a:ext cx="1435099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330200</xdr:colOff>
      <xdr:row>14</xdr:row>
      <xdr:rowOff>63500</xdr:rowOff>
    </xdr:from>
    <xdr:to>
      <xdr:col>14</xdr:col>
      <xdr:colOff>673100</xdr:colOff>
      <xdr:row>35</xdr:row>
      <xdr:rowOff>127000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733425</xdr:colOff>
      <xdr:row>2</xdr:row>
      <xdr:rowOff>0</xdr:rowOff>
    </xdr:from>
    <xdr:to>
      <xdr:col>13</xdr:col>
      <xdr:colOff>152400</xdr:colOff>
      <xdr:row>6</xdr:row>
      <xdr:rowOff>140894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931525" y="381000"/>
          <a:ext cx="1019175" cy="9028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596901</xdr:colOff>
      <xdr:row>36</xdr:row>
      <xdr:rowOff>160851</xdr:rowOff>
    </xdr:from>
    <xdr:to>
      <xdr:col>14</xdr:col>
      <xdr:colOff>46689</xdr:colOff>
      <xdr:row>39</xdr:row>
      <xdr:rowOff>148854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795001" y="8771451"/>
          <a:ext cx="1850088" cy="59760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38101</xdr:rowOff>
    </xdr:from>
    <xdr:to>
      <xdr:col>1</xdr:col>
      <xdr:colOff>1460625</xdr:colOff>
      <xdr:row>7</xdr:row>
      <xdr:rowOff>114300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000" y="228601"/>
          <a:ext cx="1460625" cy="1219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25400</xdr:colOff>
      <xdr:row>12</xdr:row>
      <xdr:rowOff>177800</xdr:rowOff>
    </xdr:from>
    <xdr:to>
      <xdr:col>13</xdr:col>
      <xdr:colOff>114300</xdr:colOff>
      <xdr:row>29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600821</xdr:colOff>
      <xdr:row>2</xdr:row>
      <xdr:rowOff>114300</xdr:rowOff>
    </xdr:from>
    <xdr:to>
      <xdr:col>13</xdr:col>
      <xdr:colOff>4112</xdr:colOff>
      <xdr:row>7</xdr:row>
      <xdr:rowOff>50800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875121" y="495300"/>
          <a:ext cx="1003491" cy="889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774699</xdr:colOff>
      <xdr:row>31</xdr:row>
      <xdr:rowOff>110052</xdr:rowOff>
    </xdr:from>
    <xdr:to>
      <xdr:col>12</xdr:col>
      <xdr:colOff>799656</xdr:colOff>
      <xdr:row>34</xdr:row>
      <xdr:rowOff>63500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248899" y="7323652"/>
          <a:ext cx="1625157" cy="5249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1</xdr:row>
      <xdr:rowOff>63501</xdr:rowOff>
    </xdr:from>
    <xdr:to>
      <xdr:col>1</xdr:col>
      <xdr:colOff>1270000</xdr:colOff>
      <xdr:row>7</xdr:row>
      <xdr:rowOff>50800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68" r="9964"/>
        <a:stretch>
          <a:fillRect/>
        </a:stretch>
      </xdr:blipFill>
      <xdr:spPr bwMode="auto">
        <a:xfrm>
          <a:off x="736600" y="254001"/>
          <a:ext cx="1028700" cy="1130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330200</xdr:colOff>
      <xdr:row>12</xdr:row>
      <xdr:rowOff>63500</xdr:rowOff>
    </xdr:from>
    <xdr:to>
      <xdr:col>13</xdr:col>
      <xdr:colOff>330200</xdr:colOff>
      <xdr:row>30</xdr:row>
      <xdr:rowOff>165100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749301</xdr:colOff>
      <xdr:row>1</xdr:row>
      <xdr:rowOff>84042</xdr:rowOff>
    </xdr:from>
    <xdr:to>
      <xdr:col>13</xdr:col>
      <xdr:colOff>283513</xdr:colOff>
      <xdr:row>6</xdr:row>
      <xdr:rowOff>136526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010901" y="274542"/>
          <a:ext cx="1134412" cy="10049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393700</xdr:colOff>
      <xdr:row>33</xdr:row>
      <xdr:rowOff>8452</xdr:rowOff>
    </xdr:from>
    <xdr:to>
      <xdr:col>13</xdr:col>
      <xdr:colOff>558800</xdr:colOff>
      <xdr:row>36</xdr:row>
      <xdr:rowOff>7168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655300" y="7590352"/>
          <a:ext cx="1765300" cy="57021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0</xdr:col>
      <xdr:colOff>923925</xdr:colOff>
      <xdr:row>7</xdr:row>
      <xdr:rowOff>85725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8400" r="10400"/>
        <a:stretch>
          <a:fillRect/>
        </a:stretch>
      </xdr:blipFill>
      <xdr:spPr bwMode="auto">
        <a:xfrm>
          <a:off x="76200" y="95250"/>
          <a:ext cx="8477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457200</xdr:colOff>
      <xdr:row>8</xdr:row>
      <xdr:rowOff>47623</xdr:rowOff>
    </xdr:from>
    <xdr:to>
      <xdr:col>17</xdr:col>
      <xdr:colOff>104775</xdr:colOff>
      <xdr:row>23</xdr:row>
      <xdr:rowOff>152399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523874</xdr:colOff>
      <xdr:row>26</xdr:row>
      <xdr:rowOff>28575</xdr:rowOff>
    </xdr:from>
    <xdr:to>
      <xdr:col>16</xdr:col>
      <xdr:colOff>304799</xdr:colOff>
      <xdr:row>36</xdr:row>
      <xdr:rowOff>247650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476250</xdr:colOff>
      <xdr:row>0</xdr:row>
      <xdr:rowOff>114301</xdr:rowOff>
    </xdr:from>
    <xdr:to>
      <xdr:col>7</xdr:col>
      <xdr:colOff>600075</xdr:colOff>
      <xdr:row>7</xdr:row>
      <xdr:rowOff>104776</xdr:rowOff>
    </xdr:to>
    <xdr:pic>
      <xdr:nvPicPr>
        <xdr:cNvPr id="11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000" r="9600"/>
        <a:stretch>
          <a:fillRect/>
        </a:stretch>
      </xdr:blipFill>
      <xdr:spPr bwMode="auto">
        <a:xfrm>
          <a:off x="9467850" y="114301"/>
          <a:ext cx="885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276225</xdr:colOff>
      <xdr:row>1</xdr:row>
      <xdr:rowOff>57150</xdr:rowOff>
    </xdr:from>
    <xdr:to>
      <xdr:col>5</xdr:col>
      <xdr:colOff>1147112</xdr:colOff>
      <xdr:row>6</xdr:row>
      <xdr:rowOff>19050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953375" y="219075"/>
          <a:ext cx="870887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1343025</xdr:colOff>
      <xdr:row>40</xdr:row>
      <xdr:rowOff>221177</xdr:rowOff>
    </xdr:from>
    <xdr:to>
      <xdr:col>5</xdr:col>
      <xdr:colOff>1082327</xdr:colOff>
      <xdr:row>41</xdr:row>
      <xdr:rowOff>257176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439025" y="12679877"/>
          <a:ext cx="1320452" cy="4265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0.22647</cdr:x>
      <cdr:y>0.02337</cdr:y>
    </cdr:from>
    <cdr:to>
      <cdr:x>0.79341</cdr:x>
      <cdr:y>0.10922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8458" y="130443"/>
          <a:ext cx="4552287" cy="479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/>
            <a:t>GRÁFICA </a:t>
          </a:r>
          <a:r>
            <a:rPr lang="es-MX" sz="1100" b="1" baseline="0"/>
            <a:t> COMPARATIVA DE RANGOS DE  EDADES  EN CONDUCTORES MAYORES DE EDAD  INVOLUCRADOS EN ACCIDENTES VIALES </a:t>
          </a:r>
        </a:p>
        <a:p xmlns:a="http://schemas.openxmlformats.org/drawingml/2006/main">
          <a:pPr algn="ctr"/>
          <a:r>
            <a:rPr lang="es-MX" sz="1100" b="1" baseline="0"/>
            <a:t>  OCTUBRE    2014</a:t>
          </a:r>
          <a:endParaRPr lang="es-MX" sz="11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1</xdr:col>
      <xdr:colOff>971550</xdr:colOff>
      <xdr:row>7</xdr:row>
      <xdr:rowOff>29766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492" r="9524"/>
        <a:stretch>
          <a:fillRect/>
        </a:stretch>
      </xdr:blipFill>
      <xdr:spPr bwMode="auto">
        <a:xfrm>
          <a:off x="428625" y="38100"/>
          <a:ext cx="923925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</xdr:row>
      <xdr:rowOff>95250</xdr:rowOff>
    </xdr:from>
    <xdr:to>
      <xdr:col>1</xdr:col>
      <xdr:colOff>923925</xdr:colOff>
      <xdr:row>43</xdr:row>
      <xdr:rowOff>344091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2239625"/>
          <a:ext cx="1200150" cy="1029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41</xdr:row>
      <xdr:rowOff>266700</xdr:rowOff>
    </xdr:from>
    <xdr:to>
      <xdr:col>6</xdr:col>
      <xdr:colOff>390525</xdr:colOff>
      <xdr:row>43</xdr:row>
      <xdr:rowOff>228600</xdr:rowOff>
    </xdr:to>
    <xdr:sp macro="" textlink="">
      <xdr:nvSpPr>
        <xdr:cNvPr id="9" name="8 CuadroTexto"/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219075</xdr:colOff>
      <xdr:row>56</xdr:row>
      <xdr:rowOff>390524</xdr:rowOff>
    </xdr:from>
    <xdr:to>
      <xdr:col>7</xdr:col>
      <xdr:colOff>104775</xdr:colOff>
      <xdr:row>80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304800</xdr:colOff>
      <xdr:row>1</xdr:row>
      <xdr:rowOff>104775</xdr:rowOff>
    </xdr:from>
    <xdr:to>
      <xdr:col>7</xdr:col>
      <xdr:colOff>137462</xdr:colOff>
      <xdr:row>6</xdr:row>
      <xdr:rowOff>66675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191375" y="266700"/>
          <a:ext cx="870887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0</xdr:colOff>
      <xdr:row>37</xdr:row>
      <xdr:rowOff>183077</xdr:rowOff>
    </xdr:from>
    <xdr:to>
      <xdr:col>7</xdr:col>
      <xdr:colOff>282227</xdr:colOff>
      <xdr:row>38</xdr:row>
      <xdr:rowOff>257176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886575" y="11222552"/>
          <a:ext cx="1320452" cy="4265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476250</xdr:colOff>
      <xdr:row>41</xdr:row>
      <xdr:rowOff>152400</xdr:rowOff>
    </xdr:from>
    <xdr:to>
      <xdr:col>7</xdr:col>
      <xdr:colOff>416429</xdr:colOff>
      <xdr:row>43</xdr:row>
      <xdr:rowOff>238125</xdr:rowOff>
    </xdr:to>
    <xdr:pic>
      <xdr:nvPicPr>
        <xdr:cNvPr id="12" name="11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362825" y="12296775"/>
          <a:ext cx="978404" cy="866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1343025</xdr:colOff>
      <xdr:row>81</xdr:row>
      <xdr:rowOff>116402</xdr:rowOff>
    </xdr:from>
    <xdr:to>
      <xdr:col>7</xdr:col>
      <xdr:colOff>167927</xdr:colOff>
      <xdr:row>83</xdr:row>
      <xdr:rowOff>161926</xdr:rowOff>
    </xdr:to>
    <xdr:pic>
      <xdr:nvPicPr>
        <xdr:cNvPr id="13" name="12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772275" y="23081177"/>
          <a:ext cx="1320452" cy="4265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1200150</xdr:colOff>
      <xdr:row>7</xdr:row>
      <xdr:rowOff>20241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8575"/>
          <a:ext cx="1200150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41</xdr:row>
      <xdr:rowOff>32835</xdr:rowOff>
    </xdr:from>
    <xdr:to>
      <xdr:col>1</xdr:col>
      <xdr:colOff>781050</xdr:colOff>
      <xdr:row>43</xdr:row>
      <xdr:rowOff>305992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379" r="11207"/>
        <a:stretch>
          <a:fillRect/>
        </a:stretch>
      </xdr:blipFill>
      <xdr:spPr bwMode="auto">
        <a:xfrm>
          <a:off x="152400" y="12482010"/>
          <a:ext cx="800100" cy="1054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1028700</xdr:colOff>
      <xdr:row>65</xdr:row>
      <xdr:rowOff>161925</xdr:rowOff>
    </xdr:from>
    <xdr:to>
      <xdr:col>8</xdr:col>
      <xdr:colOff>28575</xdr:colOff>
      <xdr:row>76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228600</xdr:colOff>
      <xdr:row>1</xdr:row>
      <xdr:rowOff>85725</xdr:rowOff>
    </xdr:from>
    <xdr:to>
      <xdr:col>8</xdr:col>
      <xdr:colOff>337487</xdr:colOff>
      <xdr:row>6</xdr:row>
      <xdr:rowOff>47625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829550" y="247650"/>
          <a:ext cx="870887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723900</xdr:colOff>
      <xdr:row>37</xdr:row>
      <xdr:rowOff>97352</xdr:rowOff>
    </xdr:from>
    <xdr:to>
      <xdr:col>8</xdr:col>
      <xdr:colOff>244127</xdr:colOff>
      <xdr:row>38</xdr:row>
      <xdr:rowOff>171451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286625" y="11270177"/>
          <a:ext cx="1320452" cy="4265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419100</xdr:colOff>
      <xdr:row>41</xdr:row>
      <xdr:rowOff>76200</xdr:rowOff>
    </xdr:from>
    <xdr:to>
      <xdr:col>8</xdr:col>
      <xdr:colOff>527987</xdr:colOff>
      <xdr:row>43</xdr:row>
      <xdr:rowOff>66675</xdr:rowOff>
    </xdr:to>
    <xdr:pic>
      <xdr:nvPicPr>
        <xdr:cNvPr id="12" name="11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020050" y="12525375"/>
          <a:ext cx="870887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619125</xdr:colOff>
      <xdr:row>78</xdr:row>
      <xdr:rowOff>21152</xdr:rowOff>
    </xdr:from>
    <xdr:to>
      <xdr:col>8</xdr:col>
      <xdr:colOff>139352</xdr:colOff>
      <xdr:row>80</xdr:row>
      <xdr:rowOff>66676</xdr:rowOff>
    </xdr:to>
    <xdr:pic>
      <xdr:nvPicPr>
        <xdr:cNvPr id="13" name="12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181850" y="23214527"/>
          <a:ext cx="1320452" cy="4265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85724</xdr:rowOff>
    </xdr:from>
    <xdr:to>
      <xdr:col>1</xdr:col>
      <xdr:colOff>809625</xdr:colOff>
      <xdr:row>6</xdr:row>
      <xdr:rowOff>28575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456" r="14942" b="11382"/>
        <a:stretch>
          <a:fillRect/>
        </a:stretch>
      </xdr:blipFill>
      <xdr:spPr bwMode="auto">
        <a:xfrm>
          <a:off x="333375" y="85724"/>
          <a:ext cx="790575" cy="914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2076450</xdr:colOff>
      <xdr:row>1</xdr:row>
      <xdr:rowOff>57150</xdr:rowOff>
    </xdr:from>
    <xdr:to>
      <xdr:col>3</xdr:col>
      <xdr:colOff>156512</xdr:colOff>
      <xdr:row>6</xdr:row>
      <xdr:rowOff>19050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877050" y="219075"/>
          <a:ext cx="870887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1390650</xdr:colOff>
      <xdr:row>42</xdr:row>
      <xdr:rowOff>144977</xdr:rowOff>
    </xdr:from>
    <xdr:to>
      <xdr:col>3</xdr:col>
      <xdr:colOff>185665</xdr:colOff>
      <xdr:row>43</xdr:row>
      <xdr:rowOff>304800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191250" y="11536877"/>
          <a:ext cx="1585840" cy="5122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127000</xdr:colOff>
      <xdr:row>22</xdr:row>
      <xdr:rowOff>25400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241300</xdr:colOff>
      <xdr:row>1</xdr:row>
      <xdr:rowOff>12700</xdr:rowOff>
    </xdr:from>
    <xdr:to>
      <xdr:col>1</xdr:col>
      <xdr:colOff>1778000</xdr:colOff>
      <xdr:row>7</xdr:row>
      <xdr:rowOff>152400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1300" y="2032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11</xdr:col>
      <xdr:colOff>660400</xdr:colOff>
      <xdr:row>3</xdr:row>
      <xdr:rowOff>76200</xdr:rowOff>
    </xdr:from>
    <xdr:to>
      <xdr:col>13</xdr:col>
      <xdr:colOff>101600</xdr:colOff>
      <xdr:row>8</xdr:row>
      <xdr:rowOff>46284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490200" y="647700"/>
          <a:ext cx="1066800" cy="9225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609599</xdr:colOff>
      <xdr:row>30</xdr:row>
      <xdr:rowOff>84652</xdr:rowOff>
    </xdr:from>
    <xdr:to>
      <xdr:col>12</xdr:col>
      <xdr:colOff>752508</xdr:colOff>
      <xdr:row>33</xdr:row>
      <xdr:rowOff>76200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499599" y="7069652"/>
          <a:ext cx="1743109" cy="5630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</xdr:row>
      <xdr:rowOff>76200</xdr:rowOff>
    </xdr:from>
    <xdr:to>
      <xdr:col>1</xdr:col>
      <xdr:colOff>1638300</xdr:colOff>
      <xdr:row>8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101600</xdr:colOff>
      <xdr:row>11</xdr:row>
      <xdr:rowOff>190500</xdr:rowOff>
    </xdr:from>
    <xdr:to>
      <xdr:col>14</xdr:col>
      <xdr:colOff>63500</xdr:colOff>
      <xdr:row>25</xdr:row>
      <xdr:rowOff>381000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787401</xdr:colOff>
      <xdr:row>2</xdr:row>
      <xdr:rowOff>25400</xdr:rowOff>
    </xdr:from>
    <xdr:to>
      <xdr:col>13</xdr:col>
      <xdr:colOff>334313</xdr:colOff>
      <xdr:row>7</xdr:row>
      <xdr:rowOff>89135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414001" y="406400"/>
          <a:ext cx="1147112" cy="10162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431799</xdr:colOff>
      <xdr:row>26</xdr:row>
      <xdr:rowOff>338652</xdr:rowOff>
    </xdr:from>
    <xdr:to>
      <xdr:col>13</xdr:col>
      <xdr:colOff>771294</xdr:colOff>
      <xdr:row>28</xdr:row>
      <xdr:rowOff>177800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058399" y="8377752"/>
          <a:ext cx="1939695" cy="6265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</xdr:row>
      <xdr:rowOff>76200</xdr:rowOff>
    </xdr:from>
    <xdr:to>
      <xdr:col>0</xdr:col>
      <xdr:colOff>1638300</xdr:colOff>
      <xdr:row>8</xdr:row>
      <xdr:rowOff>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101600</xdr:colOff>
      <xdr:row>10</xdr:row>
      <xdr:rowOff>165100</xdr:rowOff>
    </xdr:from>
    <xdr:to>
      <xdr:col>13</xdr:col>
      <xdr:colOff>685800</xdr:colOff>
      <xdr:row>22</xdr:row>
      <xdr:rowOff>215900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733425</xdr:colOff>
      <xdr:row>3</xdr:row>
      <xdr:rowOff>0</xdr:rowOff>
    </xdr:from>
    <xdr:to>
      <xdr:col>13</xdr:col>
      <xdr:colOff>265736</xdr:colOff>
      <xdr:row>8</xdr:row>
      <xdr:rowOff>50800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982325" y="571500"/>
          <a:ext cx="1132511" cy="1003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685799</xdr:colOff>
      <xdr:row>24</xdr:row>
      <xdr:rowOff>198952</xdr:rowOff>
    </xdr:from>
    <xdr:to>
      <xdr:col>13</xdr:col>
      <xdr:colOff>421780</xdr:colOff>
      <xdr:row>26</xdr:row>
      <xdr:rowOff>101600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134599" y="7120452"/>
          <a:ext cx="2136281" cy="6900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28575</xdr:rowOff>
    </xdr:from>
    <xdr:to>
      <xdr:col>1</xdr:col>
      <xdr:colOff>914400</xdr:colOff>
      <xdr:row>6</xdr:row>
      <xdr:rowOff>66675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2520" t="8333" r="12397" b="12121"/>
        <a:stretch>
          <a:fillRect/>
        </a:stretch>
      </xdr:blipFill>
      <xdr:spPr bwMode="auto">
        <a:xfrm>
          <a:off x="409575" y="190500"/>
          <a:ext cx="847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133350</xdr:colOff>
      <xdr:row>1</xdr:row>
      <xdr:rowOff>0</xdr:rowOff>
    </xdr:from>
    <xdr:to>
      <xdr:col>9</xdr:col>
      <xdr:colOff>23162</xdr:colOff>
      <xdr:row>5</xdr:row>
      <xdr:rowOff>123825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001000" y="161925"/>
          <a:ext cx="870887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552450</xdr:colOff>
      <xdr:row>22</xdr:row>
      <xdr:rowOff>59252</xdr:rowOff>
    </xdr:from>
    <xdr:to>
      <xdr:col>9</xdr:col>
      <xdr:colOff>15527</xdr:colOff>
      <xdr:row>24</xdr:row>
      <xdr:rowOff>47626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543800" y="4640777"/>
          <a:ext cx="1320452" cy="4265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1162050</xdr:colOff>
      <xdr:row>18</xdr:row>
      <xdr:rowOff>19050</xdr:rowOff>
    </xdr:from>
    <xdr:to>
      <xdr:col>7</xdr:col>
      <xdr:colOff>295275</xdr:colOff>
      <xdr:row>32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0</xdr:row>
      <xdr:rowOff>66675</xdr:rowOff>
    </xdr:from>
    <xdr:to>
      <xdr:col>1</xdr:col>
      <xdr:colOff>695325</xdr:colOff>
      <xdr:row>4</xdr:row>
      <xdr:rowOff>133350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15" r="15083" b="12376"/>
        <a:stretch>
          <a:fillRect/>
        </a:stretch>
      </xdr:blipFill>
      <xdr:spPr bwMode="auto">
        <a:xfrm>
          <a:off x="466724" y="66675"/>
          <a:ext cx="581026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38101</xdr:colOff>
      <xdr:row>13</xdr:row>
      <xdr:rowOff>161925</xdr:rowOff>
    </xdr:from>
    <xdr:to>
      <xdr:col>8</xdr:col>
      <xdr:colOff>571501</xdr:colOff>
      <xdr:row>24</xdr:row>
      <xdr:rowOff>114300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666749</xdr:colOff>
      <xdr:row>0</xdr:row>
      <xdr:rowOff>122680</xdr:rowOff>
    </xdr:from>
    <xdr:to>
      <xdr:col>8</xdr:col>
      <xdr:colOff>708961</xdr:colOff>
      <xdr:row>5</xdr:row>
      <xdr:rowOff>28575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448549" y="122680"/>
          <a:ext cx="851837" cy="7155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666750</xdr:colOff>
      <xdr:row>25</xdr:row>
      <xdr:rowOff>144977</xdr:rowOff>
    </xdr:from>
    <xdr:to>
      <xdr:col>8</xdr:col>
      <xdr:colOff>463202</xdr:colOff>
      <xdr:row>28</xdr:row>
      <xdr:rowOff>85726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276975" y="5831402"/>
          <a:ext cx="1320452" cy="4265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0</xdr:rowOff>
    </xdr:from>
    <xdr:to>
      <xdr:col>1</xdr:col>
      <xdr:colOff>657225</xdr:colOff>
      <xdr:row>5</xdr:row>
      <xdr:rowOff>28574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0618" r="12371"/>
        <a:stretch>
          <a:fillRect/>
        </a:stretch>
      </xdr:blipFill>
      <xdr:spPr bwMode="auto">
        <a:xfrm>
          <a:off x="390525" y="0"/>
          <a:ext cx="704850" cy="838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323850</xdr:colOff>
      <xdr:row>0</xdr:row>
      <xdr:rowOff>104775</xdr:rowOff>
    </xdr:from>
    <xdr:to>
      <xdr:col>13</xdr:col>
      <xdr:colOff>219075</xdr:colOff>
      <xdr:row>5</xdr:row>
      <xdr:rowOff>76201</xdr:rowOff>
    </xdr:to>
    <xdr:pic>
      <xdr:nvPicPr>
        <xdr:cNvPr id="9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0618" r="12371"/>
        <a:stretch>
          <a:fillRect/>
        </a:stretch>
      </xdr:blipFill>
      <xdr:spPr bwMode="auto">
        <a:xfrm>
          <a:off x="6448425" y="104775"/>
          <a:ext cx="657225" cy="781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26</xdr:col>
      <xdr:colOff>876300</xdr:colOff>
      <xdr:row>36</xdr:row>
      <xdr:rowOff>47438</xdr:rowOff>
    </xdr:from>
    <xdr:to>
      <xdr:col>29</xdr:col>
      <xdr:colOff>614828</xdr:colOff>
      <xdr:row>39</xdr:row>
      <xdr:rowOff>113626</xdr:rowOff>
    </xdr:to>
    <xdr:pic>
      <xdr:nvPicPr>
        <xdr:cNvPr id="10" name="Imagen 1" descr="E:\LOGOS2014\logo 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202025" y="9039038"/>
          <a:ext cx="2643653" cy="32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266700</xdr:colOff>
      <xdr:row>10</xdr:row>
      <xdr:rowOff>323849</xdr:rowOff>
    </xdr:from>
    <xdr:to>
      <xdr:col>23</xdr:col>
      <xdr:colOff>352425</xdr:colOff>
      <xdr:row>25</xdr:row>
      <xdr:rowOff>28574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447675</xdr:colOff>
      <xdr:row>0</xdr:row>
      <xdr:rowOff>85725</xdr:rowOff>
    </xdr:from>
    <xdr:to>
      <xdr:col>10</xdr:col>
      <xdr:colOff>175562</xdr:colOff>
      <xdr:row>5</xdr:row>
      <xdr:rowOff>47625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5048250" y="85725"/>
          <a:ext cx="870887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38100</xdr:colOff>
      <xdr:row>35</xdr:row>
      <xdr:rowOff>173552</xdr:rowOff>
    </xdr:from>
    <xdr:to>
      <xdr:col>10</xdr:col>
      <xdr:colOff>215552</xdr:colOff>
      <xdr:row>39</xdr:row>
      <xdr:rowOff>38101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4638675" y="8660327"/>
          <a:ext cx="1320452" cy="4265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22</xdr:col>
      <xdr:colOff>409575</xdr:colOff>
      <xdr:row>0</xdr:row>
      <xdr:rowOff>104775</xdr:rowOff>
    </xdr:from>
    <xdr:to>
      <xdr:col>23</xdr:col>
      <xdr:colOff>518462</xdr:colOff>
      <xdr:row>5</xdr:row>
      <xdr:rowOff>66675</xdr:rowOff>
    </xdr:to>
    <xdr:pic>
      <xdr:nvPicPr>
        <xdr:cNvPr id="8" name="7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106150" y="104775"/>
          <a:ext cx="870887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21</xdr:col>
      <xdr:colOff>714375</xdr:colOff>
      <xdr:row>35</xdr:row>
      <xdr:rowOff>221177</xdr:rowOff>
    </xdr:from>
    <xdr:to>
      <xdr:col>23</xdr:col>
      <xdr:colOff>510827</xdr:colOff>
      <xdr:row>39</xdr:row>
      <xdr:rowOff>85726</xdr:rowOff>
    </xdr:to>
    <xdr:pic>
      <xdr:nvPicPr>
        <xdr:cNvPr id="12" name="11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648950" y="8707952"/>
          <a:ext cx="1320452" cy="4265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742950</xdr:colOff>
      <xdr:row>0</xdr:row>
      <xdr:rowOff>132645</xdr:rowOff>
    </xdr:from>
    <xdr:to>
      <xdr:col>13</xdr:col>
      <xdr:colOff>190500</xdr:colOff>
      <xdr:row>5</xdr:row>
      <xdr:rowOff>57149</xdr:rowOff>
    </xdr:to>
    <xdr:pic>
      <xdr:nvPicPr>
        <xdr:cNvPr id="2" name="1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067550" y="132645"/>
          <a:ext cx="828675" cy="73412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180975</xdr:colOff>
      <xdr:row>30</xdr:row>
      <xdr:rowOff>21151</xdr:rowOff>
    </xdr:from>
    <xdr:to>
      <xdr:col>13</xdr:col>
      <xdr:colOff>120302</xdr:colOff>
      <xdr:row>32</xdr:row>
      <xdr:rowOff>85725</xdr:rowOff>
    </xdr:to>
    <xdr:pic>
      <xdr:nvPicPr>
        <xdr:cNvPr id="3" name="2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505575" y="5840926"/>
          <a:ext cx="1320452" cy="4265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0</xdr:row>
      <xdr:rowOff>47626</xdr:rowOff>
    </xdr:from>
    <xdr:to>
      <xdr:col>1</xdr:col>
      <xdr:colOff>723900</xdr:colOff>
      <xdr:row>5</xdr:row>
      <xdr:rowOff>19051</xdr:rowOff>
    </xdr:to>
    <xdr:pic>
      <xdr:nvPicPr>
        <xdr:cNvPr id="4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l="15730" r="8989"/>
        <a:stretch/>
      </xdr:blipFill>
      <xdr:spPr bwMode="auto">
        <a:xfrm>
          <a:off x="333375" y="47626"/>
          <a:ext cx="6381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647699</xdr:colOff>
      <xdr:row>5</xdr:row>
      <xdr:rowOff>114300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923924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114301</xdr:colOff>
      <xdr:row>1</xdr:row>
      <xdr:rowOff>0</xdr:rowOff>
    </xdr:from>
    <xdr:to>
      <xdr:col>2</xdr:col>
      <xdr:colOff>974435</xdr:colOff>
      <xdr:row>5</xdr:row>
      <xdr:rowOff>114299</xdr:rowOff>
    </xdr:to>
    <xdr:pic>
      <xdr:nvPicPr>
        <xdr:cNvPr id="3" name="2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4752976" y="161925"/>
          <a:ext cx="860134" cy="7619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4048125</xdr:colOff>
      <xdr:row>38</xdr:row>
      <xdr:rowOff>32626</xdr:rowOff>
    </xdr:from>
    <xdr:to>
      <xdr:col>3</xdr:col>
      <xdr:colOff>5440</xdr:colOff>
      <xdr:row>41</xdr:row>
      <xdr:rowOff>28574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4248150" y="7928851"/>
          <a:ext cx="1491340" cy="48172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3:D22" totalsRowShown="0" headerRowDxfId="121" dataDxfId="119" headerRowBorderDxfId="120" tableBorderDxfId="118">
  <autoFilter ref="B13:D22"/>
  <tableColumns count="3">
    <tableColumn id="1" name="CONCEPTO" dataDxfId="117"/>
    <tableColumn id="2" name="MZO /18" dataDxfId="116"/>
    <tableColumn id="3" name="MZO /19" dataDxfId="115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4:D22" totalsRowShown="0" headerRowDxfId="114" dataDxfId="112" headerRowBorderDxfId="113" tableBorderDxfId="111">
  <autoFilter ref="B14:D22"/>
  <sortState ref="B18:D25">
    <sortCondition ref="C18:C25"/>
  </sortState>
  <tableColumns count="3">
    <tableColumn id="1" name="CONCEPTOS" dataDxfId="110" dataCellStyle="Normal 2"/>
    <tableColumn id="2" name="MZO/18" dataDxfId="109" dataCellStyle="Normal 2"/>
    <tableColumn id="3" name="MZO/19" dataDxfId="108" dataCellStyle="Normal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4:D19" totalsRowShown="0" headerRowDxfId="107" dataDxfId="105" headerRowBorderDxfId="106" tableBorderDxfId="104">
  <autoFilter ref="B14:D19"/>
  <tableColumns count="3">
    <tableColumn id="1" name="CONCEPTO" dataDxfId="103" dataCellStyle="Normal 2"/>
    <tableColumn id="2" name="MZO/18" dataDxfId="102" dataCellStyle="Normal 2"/>
    <tableColumn id="3" name="MZO/19" dataDxfId="101" dataCellStyle="Normal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4:D19" totalsRowShown="0" headerRowDxfId="100" dataDxfId="98" headerRowBorderDxfId="99" tableBorderDxfId="97">
  <autoFilter ref="B14:D19"/>
  <tableColumns count="3">
    <tableColumn id="1" name="CONCEPTO" dataDxfId="96" dataCellStyle="Normal 2"/>
    <tableColumn id="2" name="MZO/18" dataDxfId="95" dataCellStyle="Normal 2"/>
    <tableColumn id="3" name="MZO/19" dataDxfId="94" dataCellStyle="Normal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A11:F39" totalsRowShown="0" headerRowDxfId="93" headerRowBorderDxfId="92" tableBorderDxfId="91" headerRowCellStyle="Normal 2">
  <autoFilter ref="A11:F39"/>
  <tableColumns count="6">
    <tableColumn id="1" name="EDAD"/>
    <tableColumn id="2" name="CHOQUES"/>
    <tableColumn id="3" name="ATROPELLOS"/>
    <tableColumn id="4" name="VOLCADURAS"/>
    <tableColumn id="5" name="CAIDA DE PERSONA"/>
    <tableColumn id="6" name="COMPUTO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90" dataDxfId="88" headerRowBorderDxfId="89" tableBorderDxfId="87" headerRowCellStyle="Normal 2" dataCellStyle="Normal 2">
  <autoFilter ref="B11:G37"/>
  <tableColumns count="6">
    <tableColumn id="1" name="HORA" dataDxfId="86"/>
    <tableColumn id="2" name="CHOQUES" dataDxfId="85" dataCellStyle="Normal 2"/>
    <tableColumn id="3" name="ATROPELLOS" dataDxfId="84" dataCellStyle="Normal 2"/>
    <tableColumn id="4" name="VOLCADURAS" dataDxfId="83" dataCellStyle="Normal 2"/>
    <tableColumn id="5" name="CAIDA DE PERSONA" dataDxfId="82" dataCellStyle="Normal 2"/>
    <tableColumn id="6" name="COMPUTO" dataDxfId="81" dataCellStyle="Normal 2">
      <calculatedColumnFormula>SUM(C12:F12)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80" dataDxfId="78" headerRowBorderDxfId="79" tableBorderDxfId="77" headerRowCellStyle="Normal 2" dataCellStyle="Normal 2">
  <autoFilter ref="B11:C37">
    <filterColumn colId="1">
      <filters blank="1">
        <filter val="0"/>
        <filter val="1"/>
        <filter val="2"/>
        <filter val="3"/>
        <filter val="4"/>
      </filters>
    </filterColumn>
  </autoFilter>
  <tableColumns count="2">
    <tableColumn id="1" name="HORA" dataDxfId="76"/>
    <tableColumn id="2" name="ESTADO  DE EBRIEDAD" dataDxfId="75" dataCellStyle="Normal 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3" totalsRowShown="0" headerRowDxfId="74" dataDxfId="72" headerRowBorderDxfId="73" tableBorderDxfId="71" headerRowCellStyle="Normal 2" dataCellStyle="Normal 2">
  <autoFilter ref="B45:C63"/>
  <tableColumns count="2">
    <tableColumn id="1" name="EDAD" dataDxfId="70"/>
    <tableColumn id="2" name="ESTADO  DE EBRIEDAD" dataDxfId="69" dataCellStyle="Normal 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8:C70" totalsRowShown="0" headerRowDxfId="68" dataDxfId="66" headerRowBorderDxfId="67" tableBorderDxfId="65" totalsRowBorderDxfId="64" headerRowCellStyle="Normal 2">
  <autoFilter ref="B68:C70"/>
  <tableColumns count="2">
    <tableColumn id="1" name="GENERO " dataDxfId="63" dataCellStyle="Normal 2"/>
    <tableColumn id="2" name="E.E." dataDxfId="62" dataCellStyle="Normal 2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2:C42" totalsRowShown="0" headerRowDxfId="61" headerRowBorderDxfId="60" tableBorderDxfId="59" headerRowCellStyle="Normal 2">
  <autoFilter ref="B12:C42"/>
  <tableColumns count="2">
    <tableColumn id="1" name="VEHICULO" dataDxfId="58" dataCellStyle="Normal 2"/>
    <tableColumn id="2" name="CANTIDAD" dataDxfId="57" dataCellStyle="Normal 2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2:C16" totalsRowShown="0" headerRowDxfId="56" dataDxfId="54" headerRowBorderDxfId="55" tableBorderDxfId="53">
  <autoFilter ref="B12:C16"/>
  <tableColumns count="2">
    <tableColumn id="1" name="CONCEPTO" dataDxfId="52"/>
    <tableColumn id="2" name="Columna1" dataDxfId="51">
      <calculatedColumnFormula>C23+C24+C25</calculatedColumnFormula>
    </tableColumn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1" name="Tabla1" displayName="Tabla1" ref="B12:D17" totalsRowShown="0" headerRowDxfId="50" dataDxfId="48" headerRowBorderDxfId="49" tableBorderDxfId="47">
  <autoFilter ref="B12:D17"/>
  <tableColumns count="3">
    <tableColumn id="1" name="CONCEPTO" dataDxfId="46"/>
    <tableColumn id="2" name="MZO/18" dataDxfId="45"/>
    <tableColumn id="3" name="MZO/19" dataDxfId="44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3" name="Tabla14" displayName="Tabla14" ref="A12:C17" totalsRowShown="0" headerRowDxfId="43" dataDxfId="41" headerRowBorderDxfId="42" tableBorderDxfId="40">
  <autoFilter ref="A12:C17"/>
  <tableColumns count="3">
    <tableColumn id="1" name="CONCEPTO" dataDxfId="39"/>
    <tableColumn id="2" name="MZO/18" dataDxfId="38"/>
    <tableColumn id="3" name="MZO/19" dataDxfId="37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13" name="Tabla13" displayName="Tabla13" ref="B9:I17" totalsRowShown="0" headerRowDxfId="36" dataDxfId="34" headerRowBorderDxfId="35" tableBorderDxfId="33">
  <autoFilter ref="B9:I17"/>
  <tableColumns count="8">
    <tableColumn id="1" name="Columna1" dataDxfId="32"/>
    <tableColumn id="2" name="CUMPLIDOS" dataDxfId="31"/>
    <tableColumn id="3" name="ACTIVIDAD" dataDxfId="30"/>
    <tableColumn id="4" name="AMONESTADOS" dataDxfId="29"/>
    <tableColumn id="5" name="SIN EVIDENCIA" dataDxfId="28"/>
    <tableColumn id="6" name="PREESC. MÉDICA" dataDxfId="27"/>
    <tableColumn id="7" name="A.A." dataDxfId="26"/>
    <tableColumn id="8" name="Columna2" dataDxfId="25">
      <calculatedColumnFormula>SUM(C10:H10)</calculatedColumnFormula>
    </tableColumn>
  </tableColumns>
  <tableStyleInfo name="TableStyleMedium6" showFirstColumn="0" showLastColumn="0" showRowStripes="1" showColumnStripes="0"/>
</table>
</file>

<file path=xl/tables/table15.xml><?xml version="1.0" encoding="utf-8"?>
<table xmlns="http://schemas.openxmlformats.org/spreadsheetml/2006/main" id="14" name="Tabla18" displayName="Tabla18" ref="B8:C15" totalsRowShown="0" tableBorderDxfId="24">
  <autoFilter ref="B8:C15"/>
  <tableColumns count="2">
    <tableColumn id="1" name="Columna1" dataDxfId="23"/>
    <tableColumn id="2" name="Columna2" dataDxfId="22"/>
  </tableColumns>
  <tableStyleInfo name="TableStyleMedium13" showFirstColumn="0" showLastColumn="0" showRowStripes="1" showColumnStripes="0"/>
</table>
</file>

<file path=xl/tables/table16.xml><?xml version="1.0" encoding="utf-8"?>
<table xmlns="http://schemas.openxmlformats.org/spreadsheetml/2006/main" id="8" name="Tabla8" displayName="Tabla8" ref="B13:G22" totalsRowShown="0" headerRowDxfId="21" tableBorderDxfId="20">
  <autoFilter ref="B13:G22"/>
  <tableColumns count="6">
    <tableColumn id="1" name="Columna1"/>
    <tableColumn id="2" name="ASUNTOS INTERNOS" dataDxfId="19"/>
    <tableColumn id="3" name="COLEGIADO" dataDxfId="18"/>
    <tableColumn id="4" name="JUZGADO III" dataDxfId="17"/>
    <tableColumn id="5" name="JUZGADO IV" dataDxfId="16"/>
    <tableColumn id="6" name="TOTAL" dataDxfId="15">
      <calculatedColumnFormula>Tabla8[[#This Row],[JUZGADO IV]]+Tabla8[[#This Row],[JUZGADO III]]+Tabla8[[#This Row],[COLEGIADO]]+Tabla8[[#This Row],[ASUNTOS INTERNOS]]</calculatedColumnFormula>
    </tableColumn>
  </tableColumns>
  <tableStyleInfo name="TableStyleMedium6" showFirstColumn="0" showLastColumn="0" showRowStripes="1" showColumnStripes="0"/>
</table>
</file>

<file path=xl/tables/table17.xml><?xml version="1.0" encoding="utf-8"?>
<table xmlns="http://schemas.openxmlformats.org/spreadsheetml/2006/main" id="9" name="Tabla9" displayName="Tabla9" ref="B26:G36" totalsRowShown="0" headerRowDxfId="14" tableBorderDxfId="13">
  <autoFilter ref="B26:G36"/>
  <tableColumns count="6">
    <tableColumn id="1" name="Columna1"/>
    <tableColumn id="2" name="ASUNTOS INTERNOS"/>
    <tableColumn id="3" name="JUZGADO I"/>
    <tableColumn id="4" name="JUZGADO III"/>
    <tableColumn id="5" name="JUZGADO IV"/>
    <tableColumn id="6" name="TOTAL" dataDxfId="12">
      <calculatedColumnFormula>Tabla9[[#This Row],[JUZGADO IV]]+Tabla9[[#This Row],[JUZGADO III]]+Tabla9[[#This Row],[JUZGADO I]]+Tabla9[[#This Row],[ASUNTOS INTERNOS]]</calculatedColumnFormula>
    </tableColumn>
  </tableColumns>
  <tableStyleInfo name="TableStyleMedium6" showFirstColumn="0" showLastColumn="0" showRowStripes="1" showColumnStripes="0"/>
</table>
</file>

<file path=xl/tables/table18.xml><?xml version="1.0" encoding="utf-8"?>
<table xmlns="http://schemas.openxmlformats.org/spreadsheetml/2006/main" id="28" name="Tabla28" displayName="Tabla28" ref="Z11:AB18" totalsRowShown="0" headerRowDxfId="11" dataDxfId="10" tableBorderDxfId="9">
  <autoFilter ref="Z11:AB18"/>
  <tableColumns count="3">
    <tableColumn id="1" name="Columna1" dataDxfId="8"/>
    <tableColumn id="2" name="RECIBIDOS" dataDxfId="7"/>
    <tableColumn id="3" name="CONCLUIDOS" dataDxfId="6"/>
  </tableColumns>
  <tableStyleInfo name="TableStyleMedium18" showFirstColumn="0" showLastColumn="0" showRowStripes="1" showColumnStripes="0"/>
</table>
</file>

<file path=xl/tables/table19.xml><?xml version="1.0" encoding="utf-8"?>
<table xmlns="http://schemas.openxmlformats.org/spreadsheetml/2006/main" id="16" name="Tabla16" displayName="Tabla16" ref="B11:C37" totalsRowShown="0" headerRowDxfId="5" headerRowBorderDxfId="4" tableBorderDxfId="3" totalsRowBorderDxfId="2">
  <autoFilter ref="B11:C37"/>
  <tableColumns count="2">
    <tableColumn id="1" name="CRUCERO" dataDxfId="1"/>
    <tableColumn id="2" name="No. INCIDENTE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Relationship Id="rId5" Type="http://schemas.openxmlformats.org/officeDocument/2006/relationships/table" Target="../tables/table18.xml"/><Relationship Id="rId4" Type="http://schemas.openxmlformats.org/officeDocument/2006/relationships/table" Target="../tables/table1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showGridLines="0" tabSelected="1" view="pageLayout" topLeftCell="A7" zoomScale="66" zoomScaleNormal="75" zoomScaleSheetLayoutView="75" zoomScalePageLayoutView="66" workbookViewId="0">
      <selection activeCell="J10" sqref="J10"/>
    </sheetView>
  </sheetViews>
  <sheetFormatPr baseColWidth="10" defaultColWidth="11.42578125" defaultRowHeight="12.75" x14ac:dyDescent="0.2"/>
  <cols>
    <col min="1" max="1" width="8.7109375" style="1" customWidth="1"/>
    <col min="2" max="2" width="35.140625" style="1" customWidth="1"/>
    <col min="3" max="3" width="17.140625" style="1" customWidth="1"/>
    <col min="4" max="4" width="20.7109375" style="1" customWidth="1"/>
    <col min="5" max="16384" width="11.42578125" style="1"/>
  </cols>
  <sheetData>
    <row r="1" spans="2:14" ht="12.75" customHeight="1" x14ac:dyDescent="0.2"/>
    <row r="2" spans="2:14" x14ac:dyDescent="0.2">
      <c r="B2" s="2"/>
      <c r="C2" s="2"/>
      <c r="D2" s="2"/>
    </row>
    <row r="3" spans="2:14" x14ac:dyDescent="0.2">
      <c r="B3" s="2"/>
      <c r="C3" s="2"/>
      <c r="D3" s="2"/>
    </row>
    <row r="4" spans="2:14" x14ac:dyDescent="0.2">
      <c r="B4" s="2"/>
      <c r="C4" s="2"/>
      <c r="D4" s="2"/>
    </row>
    <row r="5" spans="2:14" x14ac:dyDescent="0.2">
      <c r="B5" s="2"/>
      <c r="C5" s="2"/>
      <c r="D5" s="2"/>
    </row>
    <row r="6" spans="2:14" x14ac:dyDescent="0.2">
      <c r="B6" s="2"/>
      <c r="C6" s="2"/>
      <c r="D6" s="2"/>
    </row>
    <row r="7" spans="2:14" x14ac:dyDescent="0.2">
      <c r="B7" s="2"/>
      <c r="C7" s="2"/>
      <c r="D7" s="2"/>
    </row>
    <row r="8" spans="2:14" x14ac:dyDescent="0.2">
      <c r="B8" s="2"/>
      <c r="C8" s="2"/>
      <c r="D8" s="2"/>
    </row>
    <row r="9" spans="2:14" x14ac:dyDescent="0.2">
      <c r="B9" s="2"/>
      <c r="C9" s="2"/>
      <c r="D9" s="2"/>
    </row>
    <row r="10" spans="2:14" x14ac:dyDescent="0.2">
      <c r="B10" s="2"/>
      <c r="C10" s="2"/>
      <c r="D10" s="2"/>
    </row>
    <row r="11" spans="2:14" ht="33" customHeight="1" x14ac:dyDescent="0.2">
      <c r="B11" s="354" t="s">
        <v>177</v>
      </c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</row>
    <row r="12" spans="2:14" ht="34.5" customHeight="1" thickBot="1" x14ac:dyDescent="0.25">
      <c r="B12" s="2"/>
      <c r="C12" s="2"/>
      <c r="D12" s="164"/>
    </row>
    <row r="13" spans="2:14" ht="21" customHeight="1" x14ac:dyDescent="0.2">
      <c r="B13" s="312" t="s">
        <v>0</v>
      </c>
      <c r="C13" s="262" t="s">
        <v>175</v>
      </c>
      <c r="D13" s="263" t="s">
        <v>178</v>
      </c>
    </row>
    <row r="14" spans="2:14" ht="30.95" customHeight="1" x14ac:dyDescent="0.2">
      <c r="B14" s="313" t="s">
        <v>1</v>
      </c>
      <c r="C14" s="314">
        <v>340</v>
      </c>
      <c r="D14" s="315">
        <v>325</v>
      </c>
    </row>
    <row r="15" spans="2:14" ht="30.95" customHeight="1" x14ac:dyDescent="0.2">
      <c r="B15" s="313" t="s">
        <v>2</v>
      </c>
      <c r="C15" s="316">
        <v>19</v>
      </c>
      <c r="D15" s="315">
        <v>5</v>
      </c>
    </row>
    <row r="16" spans="2:14" ht="30.95" customHeight="1" x14ac:dyDescent="0.2">
      <c r="B16" s="313" t="s">
        <v>3</v>
      </c>
      <c r="C16" s="316">
        <v>10</v>
      </c>
      <c r="D16" s="315">
        <v>9</v>
      </c>
    </row>
    <row r="17" spans="2:5" ht="30.95" customHeight="1" x14ac:dyDescent="0.2">
      <c r="B17" s="313" t="s">
        <v>4</v>
      </c>
      <c r="C17" s="316">
        <v>1</v>
      </c>
      <c r="D17" s="315">
        <v>1</v>
      </c>
    </row>
    <row r="18" spans="2:5" ht="12.75" customHeight="1" x14ac:dyDescent="0.2">
      <c r="B18" s="317"/>
      <c r="C18" s="316"/>
      <c r="D18" s="318"/>
    </row>
    <row r="19" spans="2:5" ht="30.95" customHeight="1" x14ac:dyDescent="0.2">
      <c r="B19" s="319" t="s">
        <v>5</v>
      </c>
      <c r="C19" s="316">
        <f>C14+C15+C16+C17</f>
        <v>370</v>
      </c>
      <c r="D19" s="315">
        <f>D14+D15+D16+D17</f>
        <v>340</v>
      </c>
    </row>
    <row r="20" spans="2:5" ht="12.75" customHeight="1" thickBot="1" x14ac:dyDescent="0.25">
      <c r="B20" s="320"/>
      <c r="C20" s="316"/>
      <c r="D20" s="318"/>
    </row>
    <row r="21" spans="2:5" ht="30.95" customHeight="1" thickTop="1" x14ac:dyDescent="0.2">
      <c r="B21" s="313" t="s">
        <v>6</v>
      </c>
      <c r="C21" s="316">
        <v>234</v>
      </c>
      <c r="D21" s="315">
        <v>200</v>
      </c>
    </row>
    <row r="22" spans="2:5" ht="30.95" customHeight="1" thickBot="1" x14ac:dyDescent="0.25">
      <c r="B22" s="321" t="s">
        <v>7</v>
      </c>
      <c r="C22" s="322">
        <v>4</v>
      </c>
      <c r="D22" s="323">
        <v>2</v>
      </c>
    </row>
    <row r="23" spans="2:5" ht="9" customHeight="1" x14ac:dyDescent="0.2">
      <c r="E23" s="163"/>
    </row>
    <row r="24" spans="2:5" x14ac:dyDescent="0.2">
      <c r="E24" s="163"/>
    </row>
    <row r="25" spans="2:5" x14ac:dyDescent="0.2">
      <c r="E25" s="163"/>
    </row>
    <row r="26" spans="2:5" x14ac:dyDescent="0.2">
      <c r="E26" s="163"/>
    </row>
  </sheetData>
  <mergeCells count="1">
    <mergeCell ref="B11:N11"/>
  </mergeCells>
  <printOptions horizontalCentered="1"/>
  <pageMargins left="0.25" right="0.25" top="0.75" bottom="0.75" header="0.3" footer="0.3"/>
  <pageSetup paperSize="9"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43"/>
  <sheetViews>
    <sheetView showGridLines="0" view="pageLayout" topLeftCell="A10" zoomScale="75" zoomScaleNormal="50" zoomScaleSheetLayoutView="75" zoomScalePageLayoutView="75" workbookViewId="0">
      <selection activeCell="D15" sqref="D15:D20"/>
    </sheetView>
  </sheetViews>
  <sheetFormatPr baseColWidth="10" defaultColWidth="11.42578125" defaultRowHeight="15" x14ac:dyDescent="0.2"/>
  <cols>
    <col min="1" max="1" width="8" style="3" customWidth="1"/>
    <col min="2" max="2" width="34.5703125" style="3" customWidth="1"/>
    <col min="3" max="3" width="11.85546875" style="3" customWidth="1"/>
    <col min="4" max="4" width="11.28515625" style="3" customWidth="1"/>
    <col min="5" max="16384" width="11.42578125" style="3"/>
  </cols>
  <sheetData>
    <row r="9" spans="2:17" ht="20.25" x14ac:dyDescent="0.3">
      <c r="B9" s="355" t="s">
        <v>180</v>
      </c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156"/>
      <c r="Q9" s="156"/>
    </row>
    <row r="12" spans="2:17" x14ac:dyDescent="0.2">
      <c r="B12" s="7"/>
    </row>
    <row r="13" spans="2:17" ht="11.1" customHeight="1" thickBot="1" x14ac:dyDescent="0.25">
      <c r="B13" s="4"/>
      <c r="C13" s="4"/>
      <c r="D13" s="4"/>
    </row>
    <row r="14" spans="2:17" ht="36" customHeight="1" x14ac:dyDescent="0.2">
      <c r="B14" s="300" t="s">
        <v>13</v>
      </c>
      <c r="C14" s="262" t="s">
        <v>173</v>
      </c>
      <c r="D14" s="263" t="s">
        <v>179</v>
      </c>
    </row>
    <row r="15" spans="2:17" ht="30.95" customHeight="1" x14ac:dyDescent="0.2">
      <c r="B15" s="301" t="s">
        <v>11</v>
      </c>
      <c r="C15" s="302">
        <v>14</v>
      </c>
      <c r="D15" s="294">
        <v>2</v>
      </c>
    </row>
    <row r="16" spans="2:17" ht="30.95" customHeight="1" x14ac:dyDescent="0.2">
      <c r="B16" s="301" t="s">
        <v>127</v>
      </c>
      <c r="C16" s="303">
        <v>2</v>
      </c>
      <c r="D16" s="294">
        <v>1</v>
      </c>
    </row>
    <row r="17" spans="2:4" ht="30.95" customHeight="1" x14ac:dyDescent="0.2">
      <c r="B17" s="301" t="s">
        <v>12</v>
      </c>
      <c r="C17" s="303">
        <v>32</v>
      </c>
      <c r="D17" s="294">
        <v>25</v>
      </c>
    </row>
    <row r="18" spans="2:4" ht="30.95" customHeight="1" x14ac:dyDescent="0.2">
      <c r="B18" s="301" t="s">
        <v>10</v>
      </c>
      <c r="C18" s="303">
        <v>43</v>
      </c>
      <c r="D18" s="304">
        <v>57</v>
      </c>
    </row>
    <row r="19" spans="2:4" ht="30.95" customHeight="1" x14ac:dyDescent="0.2">
      <c r="B19" s="301" t="s">
        <v>9</v>
      </c>
      <c r="C19" s="303">
        <v>54</v>
      </c>
      <c r="D19" s="304">
        <v>62</v>
      </c>
    </row>
    <row r="20" spans="2:4" ht="30.95" customHeight="1" thickBot="1" x14ac:dyDescent="0.25">
      <c r="B20" s="301" t="s">
        <v>122</v>
      </c>
      <c r="C20" s="305">
        <v>225</v>
      </c>
      <c r="D20" s="304">
        <v>193</v>
      </c>
    </row>
    <row r="21" spans="2:4" ht="9" customHeight="1" thickBot="1" x14ac:dyDescent="0.3">
      <c r="B21" s="306"/>
      <c r="C21" s="307"/>
      <c r="D21" s="308"/>
    </row>
    <row r="22" spans="2:4" ht="30.95" customHeight="1" thickBot="1" x14ac:dyDescent="0.25">
      <c r="B22" s="309" t="s">
        <v>5</v>
      </c>
      <c r="C22" s="310">
        <f>SUM(C15:C21)</f>
        <v>370</v>
      </c>
      <c r="D22" s="311">
        <f>SUM(D15:D21)</f>
        <v>340</v>
      </c>
    </row>
    <row r="23" spans="2:4" ht="11.1" customHeight="1" x14ac:dyDescent="0.2"/>
    <row r="24" spans="2:4" ht="11.1" customHeight="1" x14ac:dyDescent="0.2"/>
    <row r="27" spans="2:4" ht="12.75" customHeight="1" x14ac:dyDescent="0.2">
      <c r="B27" s="6"/>
    </row>
    <row r="28" spans="2:4" hidden="1" x14ac:dyDescent="0.2"/>
    <row r="29" spans="2:4" ht="15.75" thickBot="1" x14ac:dyDescent="0.25"/>
    <row r="30" spans="2:4" ht="15.75" x14ac:dyDescent="0.2">
      <c r="B30" s="228" t="s">
        <v>154</v>
      </c>
      <c r="C30" s="229">
        <v>70</v>
      </c>
    </row>
    <row r="31" spans="2:4" ht="15.75" x14ac:dyDescent="0.2">
      <c r="B31" s="230" t="s">
        <v>155</v>
      </c>
      <c r="C31" s="231">
        <v>58</v>
      </c>
    </row>
    <row r="32" spans="2:4" ht="23.25" customHeight="1" x14ac:dyDescent="0.2">
      <c r="B32" s="230" t="s">
        <v>168</v>
      </c>
      <c r="C32" s="231">
        <v>0</v>
      </c>
    </row>
    <row r="33" spans="2:3" ht="21" customHeight="1" x14ac:dyDescent="0.2">
      <c r="B33" s="230" t="s">
        <v>158</v>
      </c>
      <c r="C33" s="231">
        <v>31</v>
      </c>
    </row>
    <row r="34" spans="2:3" ht="21" customHeight="1" x14ac:dyDescent="0.2">
      <c r="B34" s="230" t="s">
        <v>159</v>
      </c>
      <c r="C34" s="231">
        <v>0</v>
      </c>
    </row>
    <row r="35" spans="2:3" ht="21" customHeight="1" x14ac:dyDescent="0.2">
      <c r="B35" s="230" t="s">
        <v>169</v>
      </c>
      <c r="C35" s="231">
        <v>4</v>
      </c>
    </row>
    <row r="36" spans="2:3" ht="21" customHeight="1" x14ac:dyDescent="0.2">
      <c r="B36" s="230" t="s">
        <v>170</v>
      </c>
      <c r="C36" s="231">
        <v>6</v>
      </c>
    </row>
    <row r="37" spans="2:3" ht="15.75" x14ac:dyDescent="0.2">
      <c r="B37" s="230" t="s">
        <v>161</v>
      </c>
      <c r="C37" s="231">
        <v>4</v>
      </c>
    </row>
    <row r="38" spans="2:3" ht="15.75" x14ac:dyDescent="0.2">
      <c r="B38" s="230" t="s">
        <v>160</v>
      </c>
      <c r="C38" s="231">
        <v>3</v>
      </c>
    </row>
    <row r="39" spans="2:3" ht="15.75" x14ac:dyDescent="0.2">
      <c r="B39" s="230" t="s">
        <v>162</v>
      </c>
      <c r="C39" s="231">
        <v>16</v>
      </c>
    </row>
    <row r="40" spans="2:3" ht="15.75" x14ac:dyDescent="0.2">
      <c r="B40" s="250" t="s">
        <v>166</v>
      </c>
      <c r="C40" s="249">
        <v>1</v>
      </c>
    </row>
    <row r="41" spans="2:3" ht="16.5" thickBot="1" x14ac:dyDescent="0.3">
      <c r="B41" s="232"/>
      <c r="C41" s="233">
        <f>SUM(C30:C40)</f>
        <v>193</v>
      </c>
    </row>
    <row r="42" spans="2:3" x14ac:dyDescent="0.2">
      <c r="B42" s="5"/>
      <c r="C42" s="5"/>
    </row>
    <row r="43" spans="2:3" x14ac:dyDescent="0.2">
      <c r="B43" s="5"/>
      <c r="C43" s="5"/>
    </row>
  </sheetData>
  <sortState ref="B30:C40">
    <sortCondition descending="1" ref="C30:C40"/>
  </sortState>
  <mergeCells count="1">
    <mergeCell ref="B9:O9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showGridLines="0" view="pageLayout" topLeftCell="A10" zoomScale="75" zoomScaleNormal="50" zoomScaleSheetLayoutView="75" zoomScalePageLayoutView="75" workbookViewId="0">
      <selection activeCell="B33" sqref="B33"/>
    </sheetView>
  </sheetViews>
  <sheetFormatPr baseColWidth="10" defaultColWidth="11.42578125" defaultRowHeight="15" x14ac:dyDescent="0.2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4" x14ac:dyDescent="0.2">
      <c r="F1" s="251"/>
    </row>
    <row r="9" spans="2:14" ht="32.25" customHeight="1" x14ac:dyDescent="0.3">
      <c r="B9" s="355" t="s">
        <v>123</v>
      </c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</row>
    <row r="13" spans="2:14" ht="15.75" thickBot="1" x14ac:dyDescent="0.25">
      <c r="B13" s="8" t="s">
        <v>8</v>
      </c>
      <c r="C13" s="5"/>
      <c r="D13" s="5"/>
    </row>
    <row r="14" spans="2:14" ht="36" customHeight="1" x14ac:dyDescent="0.2">
      <c r="B14" s="291" t="s">
        <v>0</v>
      </c>
      <c r="C14" s="262" t="s">
        <v>173</v>
      </c>
      <c r="D14" s="263" t="s">
        <v>179</v>
      </c>
    </row>
    <row r="15" spans="2:14" ht="30.95" customHeight="1" x14ac:dyDescent="0.2">
      <c r="B15" s="292" t="s">
        <v>14</v>
      </c>
      <c r="C15" s="293">
        <v>21</v>
      </c>
      <c r="D15" s="294">
        <v>28</v>
      </c>
    </row>
    <row r="16" spans="2:14" ht="30.95" customHeight="1" x14ac:dyDescent="0.2">
      <c r="B16" s="292" t="s">
        <v>15</v>
      </c>
      <c r="C16" s="293">
        <v>21</v>
      </c>
      <c r="D16" s="294">
        <v>25</v>
      </c>
    </row>
    <row r="17" spans="2:4" ht="30.95" customHeight="1" x14ac:dyDescent="0.2">
      <c r="B17" s="292" t="s">
        <v>16</v>
      </c>
      <c r="C17" s="293"/>
      <c r="D17" s="294"/>
    </row>
    <row r="18" spans="2:4" ht="13.5" customHeight="1" x14ac:dyDescent="0.2">
      <c r="B18" s="280"/>
      <c r="C18" s="295"/>
      <c r="D18" s="296"/>
    </row>
    <row r="19" spans="2:4" ht="30.95" customHeight="1" x14ac:dyDescent="0.2">
      <c r="B19" s="297" t="s">
        <v>5</v>
      </c>
      <c r="C19" s="298">
        <f>C15+C16</f>
        <v>42</v>
      </c>
      <c r="D19" s="294">
        <f>D15+D16</f>
        <v>53</v>
      </c>
    </row>
    <row r="23" spans="2:4" ht="15.75" x14ac:dyDescent="0.25">
      <c r="B23" s="132"/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O44"/>
  <sheetViews>
    <sheetView showGridLines="0" view="pageLayout" topLeftCell="A4" zoomScale="75" zoomScaleNormal="50" zoomScaleSheetLayoutView="75" zoomScalePageLayoutView="75" workbookViewId="0">
      <selection activeCell="B33" sqref="B33"/>
    </sheetView>
  </sheetViews>
  <sheetFormatPr baseColWidth="10" defaultColWidth="11.42578125" defaultRowHeight="15" x14ac:dyDescent="0.2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9" spans="2:15" ht="32.25" customHeight="1" x14ac:dyDescent="0.25">
      <c r="B9" s="356" t="s">
        <v>124</v>
      </c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168"/>
    </row>
    <row r="13" spans="2:15" ht="15.75" thickBot="1" x14ac:dyDescent="0.25">
      <c r="B13" s="8" t="s">
        <v>8</v>
      </c>
      <c r="C13" s="5"/>
      <c r="D13" s="5"/>
    </row>
    <row r="14" spans="2:15" ht="36" customHeight="1" x14ac:dyDescent="0.2">
      <c r="B14" s="291" t="s">
        <v>0</v>
      </c>
      <c r="C14" s="262" t="s">
        <v>173</v>
      </c>
      <c r="D14" s="263" t="s">
        <v>179</v>
      </c>
    </row>
    <row r="15" spans="2:15" ht="30.95" customHeight="1" x14ac:dyDescent="0.2">
      <c r="B15" s="292" t="s">
        <v>14</v>
      </c>
      <c r="C15" s="293">
        <v>7</v>
      </c>
      <c r="D15" s="294">
        <v>8</v>
      </c>
    </row>
    <row r="16" spans="2:15" ht="30.95" customHeight="1" x14ac:dyDescent="0.2">
      <c r="B16" s="292" t="s">
        <v>15</v>
      </c>
      <c r="C16" s="293">
        <v>2</v>
      </c>
      <c r="D16" s="294">
        <v>6</v>
      </c>
    </row>
    <row r="17" spans="2:4" ht="30.95" customHeight="1" x14ac:dyDescent="0.2">
      <c r="B17" s="292" t="s">
        <v>16</v>
      </c>
      <c r="C17" s="293">
        <v>0</v>
      </c>
      <c r="D17" s="294">
        <v>0</v>
      </c>
    </row>
    <row r="18" spans="2:4" ht="13.5" customHeight="1" x14ac:dyDescent="0.2">
      <c r="B18" s="280"/>
      <c r="C18" s="295"/>
      <c r="D18" s="296"/>
    </row>
    <row r="19" spans="2:4" ht="30.95" customHeight="1" x14ac:dyDescent="0.2">
      <c r="B19" s="297" t="s">
        <v>5</v>
      </c>
      <c r="C19" s="298">
        <f>C15+C16</f>
        <v>9</v>
      </c>
      <c r="D19" s="299">
        <f>D15+D16</f>
        <v>14</v>
      </c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55"/>
  <sheetViews>
    <sheetView showGridLines="0" view="pageLayout" topLeftCell="H28" zoomScaleNormal="100" zoomScaleSheetLayoutView="75" workbookViewId="0">
      <selection activeCell="B33" sqref="B33"/>
    </sheetView>
  </sheetViews>
  <sheetFormatPr baseColWidth="10" defaultColWidth="11.42578125" defaultRowHeight="12.75" x14ac:dyDescent="0.2"/>
  <cols>
    <col min="1" max="1" width="32.28515625" style="46" customWidth="1"/>
    <col min="2" max="4" width="19.7109375" style="46" customWidth="1"/>
    <col min="5" max="5" width="23.7109375" style="46" customWidth="1"/>
    <col min="6" max="6" width="21" style="46" customWidth="1"/>
    <col min="7" max="256" width="11.42578125" style="46"/>
    <col min="257" max="257" width="38.42578125" style="46" customWidth="1"/>
    <col min="258" max="262" width="19.7109375" style="46" customWidth="1"/>
    <col min="263" max="512" width="11.42578125" style="46"/>
    <col min="513" max="513" width="38.42578125" style="46" customWidth="1"/>
    <col min="514" max="518" width="19.7109375" style="46" customWidth="1"/>
    <col min="519" max="768" width="11.42578125" style="46"/>
    <col min="769" max="769" width="38.42578125" style="46" customWidth="1"/>
    <col min="770" max="774" width="19.7109375" style="46" customWidth="1"/>
    <col min="775" max="1024" width="11.42578125" style="46"/>
    <col min="1025" max="1025" width="38.42578125" style="46" customWidth="1"/>
    <col min="1026" max="1030" width="19.7109375" style="46" customWidth="1"/>
    <col min="1031" max="1280" width="11.42578125" style="46"/>
    <col min="1281" max="1281" width="38.42578125" style="46" customWidth="1"/>
    <col min="1282" max="1286" width="19.7109375" style="46" customWidth="1"/>
    <col min="1287" max="1536" width="11.42578125" style="46"/>
    <col min="1537" max="1537" width="38.42578125" style="46" customWidth="1"/>
    <col min="1538" max="1542" width="19.7109375" style="46" customWidth="1"/>
    <col min="1543" max="1792" width="11.42578125" style="46"/>
    <col min="1793" max="1793" width="38.42578125" style="46" customWidth="1"/>
    <col min="1794" max="1798" width="19.7109375" style="46" customWidth="1"/>
    <col min="1799" max="2048" width="11.42578125" style="46"/>
    <col min="2049" max="2049" width="38.42578125" style="46" customWidth="1"/>
    <col min="2050" max="2054" width="19.7109375" style="46" customWidth="1"/>
    <col min="2055" max="2304" width="11.42578125" style="46"/>
    <col min="2305" max="2305" width="38.42578125" style="46" customWidth="1"/>
    <col min="2306" max="2310" width="19.7109375" style="46" customWidth="1"/>
    <col min="2311" max="2560" width="11.42578125" style="46"/>
    <col min="2561" max="2561" width="38.42578125" style="46" customWidth="1"/>
    <col min="2562" max="2566" width="19.7109375" style="46" customWidth="1"/>
    <col min="2567" max="2816" width="11.42578125" style="46"/>
    <col min="2817" max="2817" width="38.42578125" style="46" customWidth="1"/>
    <col min="2818" max="2822" width="19.7109375" style="46" customWidth="1"/>
    <col min="2823" max="3072" width="11.42578125" style="46"/>
    <col min="3073" max="3073" width="38.42578125" style="46" customWidth="1"/>
    <col min="3074" max="3078" width="19.7109375" style="46" customWidth="1"/>
    <col min="3079" max="3328" width="11.42578125" style="46"/>
    <col min="3329" max="3329" width="38.42578125" style="46" customWidth="1"/>
    <col min="3330" max="3334" width="19.7109375" style="46" customWidth="1"/>
    <col min="3335" max="3584" width="11.42578125" style="46"/>
    <col min="3585" max="3585" width="38.42578125" style="46" customWidth="1"/>
    <col min="3586" max="3590" width="19.7109375" style="46" customWidth="1"/>
    <col min="3591" max="3840" width="11.42578125" style="46"/>
    <col min="3841" max="3841" width="38.42578125" style="46" customWidth="1"/>
    <col min="3842" max="3846" width="19.7109375" style="46" customWidth="1"/>
    <col min="3847" max="4096" width="11.42578125" style="46"/>
    <col min="4097" max="4097" width="38.42578125" style="46" customWidth="1"/>
    <col min="4098" max="4102" width="19.7109375" style="46" customWidth="1"/>
    <col min="4103" max="4352" width="11.42578125" style="46"/>
    <col min="4353" max="4353" width="38.42578125" style="46" customWidth="1"/>
    <col min="4354" max="4358" width="19.7109375" style="46" customWidth="1"/>
    <col min="4359" max="4608" width="11.42578125" style="46"/>
    <col min="4609" max="4609" width="38.42578125" style="46" customWidth="1"/>
    <col min="4610" max="4614" width="19.7109375" style="46" customWidth="1"/>
    <col min="4615" max="4864" width="11.42578125" style="46"/>
    <col min="4865" max="4865" width="38.42578125" style="46" customWidth="1"/>
    <col min="4866" max="4870" width="19.7109375" style="46" customWidth="1"/>
    <col min="4871" max="5120" width="11.42578125" style="46"/>
    <col min="5121" max="5121" width="38.42578125" style="46" customWidth="1"/>
    <col min="5122" max="5126" width="19.7109375" style="46" customWidth="1"/>
    <col min="5127" max="5376" width="11.42578125" style="46"/>
    <col min="5377" max="5377" width="38.42578125" style="46" customWidth="1"/>
    <col min="5378" max="5382" width="19.7109375" style="46" customWidth="1"/>
    <col min="5383" max="5632" width="11.42578125" style="46"/>
    <col min="5633" max="5633" width="38.42578125" style="46" customWidth="1"/>
    <col min="5634" max="5638" width="19.7109375" style="46" customWidth="1"/>
    <col min="5639" max="5888" width="11.42578125" style="46"/>
    <col min="5889" max="5889" width="38.42578125" style="46" customWidth="1"/>
    <col min="5890" max="5894" width="19.7109375" style="46" customWidth="1"/>
    <col min="5895" max="6144" width="11.42578125" style="46"/>
    <col min="6145" max="6145" width="38.42578125" style="46" customWidth="1"/>
    <col min="6146" max="6150" width="19.7109375" style="46" customWidth="1"/>
    <col min="6151" max="6400" width="11.42578125" style="46"/>
    <col min="6401" max="6401" width="38.42578125" style="46" customWidth="1"/>
    <col min="6402" max="6406" width="19.7109375" style="46" customWidth="1"/>
    <col min="6407" max="6656" width="11.42578125" style="46"/>
    <col min="6657" max="6657" width="38.42578125" style="46" customWidth="1"/>
    <col min="6658" max="6662" width="19.7109375" style="46" customWidth="1"/>
    <col min="6663" max="6912" width="11.42578125" style="46"/>
    <col min="6913" max="6913" width="38.42578125" style="46" customWidth="1"/>
    <col min="6914" max="6918" width="19.7109375" style="46" customWidth="1"/>
    <col min="6919" max="7168" width="11.42578125" style="46"/>
    <col min="7169" max="7169" width="38.42578125" style="46" customWidth="1"/>
    <col min="7170" max="7174" width="19.7109375" style="46" customWidth="1"/>
    <col min="7175" max="7424" width="11.42578125" style="46"/>
    <col min="7425" max="7425" width="38.42578125" style="46" customWidth="1"/>
    <col min="7426" max="7430" width="19.7109375" style="46" customWidth="1"/>
    <col min="7431" max="7680" width="11.42578125" style="46"/>
    <col min="7681" max="7681" width="38.42578125" style="46" customWidth="1"/>
    <col min="7682" max="7686" width="19.7109375" style="46" customWidth="1"/>
    <col min="7687" max="7936" width="11.42578125" style="46"/>
    <col min="7937" max="7937" width="38.42578125" style="46" customWidth="1"/>
    <col min="7938" max="7942" width="19.7109375" style="46" customWidth="1"/>
    <col min="7943" max="8192" width="11.42578125" style="46"/>
    <col min="8193" max="8193" width="38.42578125" style="46" customWidth="1"/>
    <col min="8194" max="8198" width="19.7109375" style="46" customWidth="1"/>
    <col min="8199" max="8448" width="11.42578125" style="46"/>
    <col min="8449" max="8449" width="38.42578125" style="46" customWidth="1"/>
    <col min="8450" max="8454" width="19.7109375" style="46" customWidth="1"/>
    <col min="8455" max="8704" width="11.42578125" style="46"/>
    <col min="8705" max="8705" width="38.42578125" style="46" customWidth="1"/>
    <col min="8706" max="8710" width="19.7109375" style="46" customWidth="1"/>
    <col min="8711" max="8960" width="11.42578125" style="46"/>
    <col min="8961" max="8961" width="38.42578125" style="46" customWidth="1"/>
    <col min="8962" max="8966" width="19.7109375" style="46" customWidth="1"/>
    <col min="8967" max="9216" width="11.42578125" style="46"/>
    <col min="9217" max="9217" width="38.42578125" style="46" customWidth="1"/>
    <col min="9218" max="9222" width="19.7109375" style="46" customWidth="1"/>
    <col min="9223" max="9472" width="11.42578125" style="46"/>
    <col min="9473" max="9473" width="38.42578125" style="46" customWidth="1"/>
    <col min="9474" max="9478" width="19.7109375" style="46" customWidth="1"/>
    <col min="9479" max="9728" width="11.42578125" style="46"/>
    <col min="9729" max="9729" width="38.42578125" style="46" customWidth="1"/>
    <col min="9730" max="9734" width="19.7109375" style="46" customWidth="1"/>
    <col min="9735" max="9984" width="11.42578125" style="46"/>
    <col min="9985" max="9985" width="38.42578125" style="46" customWidth="1"/>
    <col min="9986" max="9990" width="19.7109375" style="46" customWidth="1"/>
    <col min="9991" max="10240" width="11.42578125" style="46"/>
    <col min="10241" max="10241" width="38.42578125" style="46" customWidth="1"/>
    <col min="10242" max="10246" width="19.7109375" style="46" customWidth="1"/>
    <col min="10247" max="10496" width="11.42578125" style="46"/>
    <col min="10497" max="10497" width="38.42578125" style="46" customWidth="1"/>
    <col min="10498" max="10502" width="19.7109375" style="46" customWidth="1"/>
    <col min="10503" max="10752" width="11.42578125" style="46"/>
    <col min="10753" max="10753" width="38.42578125" style="46" customWidth="1"/>
    <col min="10754" max="10758" width="19.7109375" style="46" customWidth="1"/>
    <col min="10759" max="11008" width="11.42578125" style="46"/>
    <col min="11009" max="11009" width="38.42578125" style="46" customWidth="1"/>
    <col min="11010" max="11014" width="19.7109375" style="46" customWidth="1"/>
    <col min="11015" max="11264" width="11.42578125" style="46"/>
    <col min="11265" max="11265" width="38.42578125" style="46" customWidth="1"/>
    <col min="11266" max="11270" width="19.7109375" style="46" customWidth="1"/>
    <col min="11271" max="11520" width="11.42578125" style="46"/>
    <col min="11521" max="11521" width="38.42578125" style="46" customWidth="1"/>
    <col min="11522" max="11526" width="19.7109375" style="46" customWidth="1"/>
    <col min="11527" max="11776" width="11.42578125" style="46"/>
    <col min="11777" max="11777" width="38.42578125" style="46" customWidth="1"/>
    <col min="11778" max="11782" width="19.7109375" style="46" customWidth="1"/>
    <col min="11783" max="12032" width="11.42578125" style="46"/>
    <col min="12033" max="12033" width="38.42578125" style="46" customWidth="1"/>
    <col min="12034" max="12038" width="19.7109375" style="46" customWidth="1"/>
    <col min="12039" max="12288" width="11.42578125" style="46"/>
    <col min="12289" max="12289" width="38.42578125" style="46" customWidth="1"/>
    <col min="12290" max="12294" width="19.7109375" style="46" customWidth="1"/>
    <col min="12295" max="12544" width="11.42578125" style="46"/>
    <col min="12545" max="12545" width="38.42578125" style="46" customWidth="1"/>
    <col min="12546" max="12550" width="19.7109375" style="46" customWidth="1"/>
    <col min="12551" max="12800" width="11.42578125" style="46"/>
    <col min="12801" max="12801" width="38.42578125" style="46" customWidth="1"/>
    <col min="12802" max="12806" width="19.7109375" style="46" customWidth="1"/>
    <col min="12807" max="13056" width="11.42578125" style="46"/>
    <col min="13057" max="13057" width="38.42578125" style="46" customWidth="1"/>
    <col min="13058" max="13062" width="19.7109375" style="46" customWidth="1"/>
    <col min="13063" max="13312" width="11.42578125" style="46"/>
    <col min="13313" max="13313" width="38.42578125" style="46" customWidth="1"/>
    <col min="13314" max="13318" width="19.7109375" style="46" customWidth="1"/>
    <col min="13319" max="13568" width="11.42578125" style="46"/>
    <col min="13569" max="13569" width="38.42578125" style="46" customWidth="1"/>
    <col min="13570" max="13574" width="19.7109375" style="46" customWidth="1"/>
    <col min="13575" max="13824" width="11.42578125" style="46"/>
    <col min="13825" max="13825" width="38.42578125" style="46" customWidth="1"/>
    <col min="13826" max="13830" width="19.7109375" style="46" customWidth="1"/>
    <col min="13831" max="14080" width="11.42578125" style="46"/>
    <col min="14081" max="14081" width="38.42578125" style="46" customWidth="1"/>
    <col min="14082" max="14086" width="19.7109375" style="46" customWidth="1"/>
    <col min="14087" max="14336" width="11.42578125" style="46"/>
    <col min="14337" max="14337" width="38.42578125" style="46" customWidth="1"/>
    <col min="14338" max="14342" width="19.7109375" style="46" customWidth="1"/>
    <col min="14343" max="14592" width="11.42578125" style="46"/>
    <col min="14593" max="14593" width="38.42578125" style="46" customWidth="1"/>
    <col min="14594" max="14598" width="19.7109375" style="46" customWidth="1"/>
    <col min="14599" max="14848" width="11.42578125" style="46"/>
    <col min="14849" max="14849" width="38.42578125" style="46" customWidth="1"/>
    <col min="14850" max="14854" width="19.7109375" style="46" customWidth="1"/>
    <col min="14855" max="15104" width="11.42578125" style="46"/>
    <col min="15105" max="15105" width="38.42578125" style="46" customWidth="1"/>
    <col min="15106" max="15110" width="19.7109375" style="46" customWidth="1"/>
    <col min="15111" max="15360" width="11.42578125" style="46"/>
    <col min="15361" max="15361" width="38.42578125" style="46" customWidth="1"/>
    <col min="15362" max="15366" width="19.7109375" style="46" customWidth="1"/>
    <col min="15367" max="15616" width="11.42578125" style="46"/>
    <col min="15617" max="15617" width="38.42578125" style="46" customWidth="1"/>
    <col min="15618" max="15622" width="19.7109375" style="46" customWidth="1"/>
    <col min="15623" max="15872" width="11.42578125" style="46"/>
    <col min="15873" max="15873" width="38.42578125" style="46" customWidth="1"/>
    <col min="15874" max="15878" width="19.7109375" style="46" customWidth="1"/>
    <col min="15879" max="16128" width="11.42578125" style="46"/>
    <col min="16129" max="16129" width="38.42578125" style="46" customWidth="1"/>
    <col min="16130" max="16134" width="19.7109375" style="46" customWidth="1"/>
    <col min="16135" max="16384" width="11.42578125" style="46"/>
  </cols>
  <sheetData>
    <row r="8" spans="1:6" ht="13.5" thickBot="1" x14ac:dyDescent="0.25"/>
    <row r="9" spans="1:6" ht="49.5" customHeight="1" thickBot="1" x14ac:dyDescent="0.25">
      <c r="A9" s="357" t="s">
        <v>181</v>
      </c>
      <c r="B9" s="358"/>
      <c r="C9" s="358"/>
      <c r="D9" s="358"/>
      <c r="E9" s="358"/>
      <c r="F9" s="359"/>
    </row>
    <row r="10" spans="1:6" x14ac:dyDescent="0.2">
      <c r="A10" s="47"/>
      <c r="B10" s="47"/>
      <c r="C10" s="47"/>
      <c r="D10" s="47"/>
      <c r="E10" s="47"/>
      <c r="F10" s="47"/>
    </row>
    <row r="11" spans="1:6" ht="36" customHeight="1" thickBot="1" x14ac:dyDescent="0.25">
      <c r="A11" s="77" t="s">
        <v>66</v>
      </c>
      <c r="B11" s="78" t="s">
        <v>1</v>
      </c>
      <c r="C11" s="78" t="s">
        <v>2</v>
      </c>
      <c r="D11" s="78" t="s">
        <v>3</v>
      </c>
      <c r="E11" s="78" t="s">
        <v>40</v>
      </c>
      <c r="F11" s="79" t="s">
        <v>17</v>
      </c>
    </row>
    <row r="12" spans="1:6" ht="27.95" customHeight="1" x14ac:dyDescent="0.2">
      <c r="A12" s="65" t="s">
        <v>67</v>
      </c>
      <c r="B12" s="66">
        <v>31</v>
      </c>
      <c r="C12" s="66">
        <v>0</v>
      </c>
      <c r="D12" s="66">
        <v>0</v>
      </c>
      <c r="E12" s="66">
        <v>0</v>
      </c>
      <c r="F12" s="66">
        <f t="shared" ref="F12:F27" si="0">SUM(B12:E12)</f>
        <v>31</v>
      </c>
    </row>
    <row r="13" spans="1:6" ht="27.95" customHeight="1" x14ac:dyDescent="0.2">
      <c r="A13" s="48" t="s">
        <v>68</v>
      </c>
      <c r="B13" s="67">
        <v>79</v>
      </c>
      <c r="C13" s="67">
        <v>0</v>
      </c>
      <c r="D13" s="67">
        <v>1</v>
      </c>
      <c r="E13" s="67">
        <v>1</v>
      </c>
      <c r="F13" s="198">
        <f t="shared" si="0"/>
        <v>81</v>
      </c>
    </row>
    <row r="14" spans="1:6" ht="27.95" customHeight="1" x14ac:dyDescent="0.2">
      <c r="A14" s="48" t="s">
        <v>69</v>
      </c>
      <c r="B14" s="67">
        <v>89</v>
      </c>
      <c r="C14" s="67">
        <v>1</v>
      </c>
      <c r="D14" s="67">
        <v>0</v>
      </c>
      <c r="E14" s="67">
        <v>1</v>
      </c>
      <c r="F14" s="198">
        <f t="shared" si="0"/>
        <v>91</v>
      </c>
    </row>
    <row r="15" spans="1:6" ht="27.95" customHeight="1" x14ac:dyDescent="0.2">
      <c r="A15" s="48" t="s">
        <v>70</v>
      </c>
      <c r="B15" s="67">
        <v>69</v>
      </c>
      <c r="C15" s="67">
        <v>0</v>
      </c>
      <c r="D15" s="67">
        <v>1</v>
      </c>
      <c r="E15" s="67">
        <v>0</v>
      </c>
      <c r="F15" s="198">
        <f t="shared" si="0"/>
        <v>70</v>
      </c>
    </row>
    <row r="16" spans="1:6" ht="27.95" customHeight="1" x14ac:dyDescent="0.2">
      <c r="A16" s="48" t="s">
        <v>71</v>
      </c>
      <c r="B16" s="67">
        <v>69</v>
      </c>
      <c r="C16" s="67">
        <v>1</v>
      </c>
      <c r="D16" s="67">
        <v>1</v>
      </c>
      <c r="E16" s="67">
        <v>0</v>
      </c>
      <c r="F16" s="198">
        <f t="shared" si="0"/>
        <v>71</v>
      </c>
    </row>
    <row r="17" spans="1:8" ht="27.95" customHeight="1" x14ac:dyDescent="0.2">
      <c r="A17" s="48" t="s">
        <v>72</v>
      </c>
      <c r="B17" s="67">
        <v>59</v>
      </c>
      <c r="C17" s="67">
        <v>0</v>
      </c>
      <c r="D17" s="67">
        <v>3</v>
      </c>
      <c r="E17" s="67">
        <v>0</v>
      </c>
      <c r="F17" s="198">
        <f t="shared" si="0"/>
        <v>62</v>
      </c>
    </row>
    <row r="18" spans="1:8" ht="27.95" customHeight="1" x14ac:dyDescent="0.2">
      <c r="A18" s="48" t="s">
        <v>73</v>
      </c>
      <c r="B18" s="67">
        <v>73</v>
      </c>
      <c r="C18" s="67">
        <v>0</v>
      </c>
      <c r="D18" s="67">
        <v>0</v>
      </c>
      <c r="E18" s="67">
        <v>0</v>
      </c>
      <c r="F18" s="198">
        <f t="shared" si="0"/>
        <v>73</v>
      </c>
    </row>
    <row r="19" spans="1:8" ht="27.95" customHeight="1" x14ac:dyDescent="0.2">
      <c r="A19" s="48" t="s">
        <v>74</v>
      </c>
      <c r="B19" s="67">
        <v>44</v>
      </c>
      <c r="C19" s="67">
        <v>0</v>
      </c>
      <c r="D19" s="67">
        <v>0</v>
      </c>
      <c r="E19" s="67">
        <v>0</v>
      </c>
      <c r="F19" s="198">
        <f t="shared" si="0"/>
        <v>44</v>
      </c>
    </row>
    <row r="20" spans="1:8" ht="27.95" customHeight="1" x14ac:dyDescent="0.2">
      <c r="A20" s="48" t="s">
        <v>75</v>
      </c>
      <c r="B20" s="67">
        <v>29</v>
      </c>
      <c r="C20" s="67">
        <v>0</v>
      </c>
      <c r="D20" s="67">
        <v>0</v>
      </c>
      <c r="E20" s="67">
        <v>0</v>
      </c>
      <c r="F20" s="67">
        <f t="shared" si="0"/>
        <v>29</v>
      </c>
    </row>
    <row r="21" spans="1:8" ht="27.95" customHeight="1" x14ac:dyDescent="0.2">
      <c r="A21" s="48" t="s">
        <v>76</v>
      </c>
      <c r="B21" s="67">
        <v>30</v>
      </c>
      <c r="C21" s="67">
        <v>1</v>
      </c>
      <c r="D21" s="67">
        <v>0</v>
      </c>
      <c r="E21" s="67">
        <v>0</v>
      </c>
      <c r="F21" s="67">
        <f t="shared" si="0"/>
        <v>31</v>
      </c>
    </row>
    <row r="22" spans="1:8" ht="27.95" customHeight="1" x14ac:dyDescent="0.2">
      <c r="A22" s="48" t="s">
        <v>77</v>
      </c>
      <c r="B22" s="67">
        <v>15</v>
      </c>
      <c r="C22" s="67">
        <v>1</v>
      </c>
      <c r="D22" s="67">
        <v>0</v>
      </c>
      <c r="E22" s="67">
        <v>0</v>
      </c>
      <c r="F22" s="67">
        <f t="shared" si="0"/>
        <v>16</v>
      </c>
    </row>
    <row r="23" spans="1:8" ht="27.95" customHeight="1" x14ac:dyDescent="0.2">
      <c r="A23" s="48" t="s">
        <v>78</v>
      </c>
      <c r="B23" s="67">
        <v>10</v>
      </c>
      <c r="C23" s="67">
        <v>0</v>
      </c>
      <c r="D23" s="67">
        <v>0</v>
      </c>
      <c r="E23" s="67">
        <v>0</v>
      </c>
      <c r="F23" s="67">
        <f t="shared" si="0"/>
        <v>10</v>
      </c>
    </row>
    <row r="24" spans="1:8" ht="27.95" customHeight="1" x14ac:dyDescent="0.2">
      <c r="A24" s="48" t="s">
        <v>79</v>
      </c>
      <c r="B24" s="67">
        <v>2</v>
      </c>
      <c r="C24" s="67">
        <v>0</v>
      </c>
      <c r="D24" s="67">
        <v>1</v>
      </c>
      <c r="E24" s="67">
        <v>0</v>
      </c>
      <c r="F24" s="67">
        <f t="shared" si="0"/>
        <v>3</v>
      </c>
    </row>
    <row r="25" spans="1:8" ht="27.95" customHeight="1" x14ac:dyDescent="0.2">
      <c r="A25" s="48" t="s">
        <v>80</v>
      </c>
      <c r="B25" s="67">
        <v>1</v>
      </c>
      <c r="C25" s="67">
        <v>0</v>
      </c>
      <c r="D25" s="67">
        <v>0</v>
      </c>
      <c r="E25" s="67">
        <v>0</v>
      </c>
      <c r="F25" s="67">
        <f t="shared" si="0"/>
        <v>1</v>
      </c>
    </row>
    <row r="26" spans="1:8" ht="27.95" customHeight="1" x14ac:dyDescent="0.2">
      <c r="A26" s="48" t="s">
        <v>81</v>
      </c>
      <c r="B26" s="67">
        <v>0</v>
      </c>
      <c r="C26" s="67">
        <v>0</v>
      </c>
      <c r="D26" s="67">
        <v>0</v>
      </c>
      <c r="E26" s="67">
        <v>0</v>
      </c>
      <c r="F26" s="67">
        <f t="shared" si="0"/>
        <v>0</v>
      </c>
    </row>
    <row r="27" spans="1:8" ht="27.95" customHeight="1" x14ac:dyDescent="0.2">
      <c r="A27" s="48" t="s">
        <v>82</v>
      </c>
      <c r="B27" s="67">
        <v>0</v>
      </c>
      <c r="C27" s="67">
        <v>0</v>
      </c>
      <c r="D27" s="67">
        <v>0</v>
      </c>
      <c r="E27" s="67">
        <v>0</v>
      </c>
      <c r="F27" s="67">
        <f t="shared" si="0"/>
        <v>0</v>
      </c>
    </row>
    <row r="28" spans="1:8" ht="15" customHeight="1" thickBot="1" x14ac:dyDescent="0.25">
      <c r="A28" s="49"/>
      <c r="B28" s="50"/>
      <c r="C28" s="50"/>
      <c r="D28" s="50"/>
      <c r="E28" s="50"/>
      <c r="F28" s="50"/>
    </row>
    <row r="29" spans="1:8" ht="35.25" customHeight="1" thickBot="1" x14ac:dyDescent="0.25">
      <c r="A29" s="285" t="s">
        <v>134</v>
      </c>
      <c r="B29" s="286">
        <f>SUM(B12:B28)</f>
        <v>600</v>
      </c>
      <c r="C29" s="286">
        <f>SUM(C12:C28)</f>
        <v>4</v>
      </c>
      <c r="D29" s="286">
        <f>SUM(D12:D28)</f>
        <v>7</v>
      </c>
      <c r="E29" s="286">
        <f>SUM(E12:E28)</f>
        <v>2</v>
      </c>
      <c r="F29" s="287">
        <f>SUM(B29:E29)</f>
        <v>613</v>
      </c>
    </row>
    <row r="30" spans="1:8" ht="15" customHeight="1" x14ac:dyDescent="0.2">
      <c r="A30" s="68"/>
      <c r="B30" s="69"/>
      <c r="C30" s="69"/>
      <c r="D30" s="69"/>
      <c r="E30" s="69"/>
      <c r="F30" s="69"/>
    </row>
    <row r="31" spans="1:8" ht="27.95" customHeight="1" x14ac:dyDescent="0.2">
      <c r="A31" s="48" t="s">
        <v>83</v>
      </c>
      <c r="B31" s="67">
        <v>0</v>
      </c>
      <c r="C31" s="67">
        <v>0</v>
      </c>
      <c r="D31" s="67">
        <v>0</v>
      </c>
      <c r="E31" s="67">
        <v>0</v>
      </c>
      <c r="F31" s="67">
        <f>Tabla12[[#This Row],[CAIDA DE PERSONA]]+Tabla12[[#This Row],[VOLCADURAS]]+Tabla12[[#This Row],[ATROPELLOS]]+Tabla12[[#This Row],[CHOQUES]]</f>
        <v>0</v>
      </c>
    </row>
    <row r="32" spans="1:8" ht="27.95" customHeight="1" x14ac:dyDescent="0.2">
      <c r="A32" s="48" t="s">
        <v>84</v>
      </c>
      <c r="B32" s="67">
        <v>0</v>
      </c>
      <c r="C32" s="67">
        <v>0</v>
      </c>
      <c r="D32" s="70">
        <v>0</v>
      </c>
      <c r="E32" s="67">
        <v>0</v>
      </c>
      <c r="F32" s="67">
        <f>Tabla12[[#This Row],[CAIDA DE PERSONA]]+Tabla12[[#This Row],[VOLCADURAS]]+Tabla12[[#This Row],[ATROPELLOS]]+Tabla12[[#This Row],[CHOQUES]]</f>
        <v>0</v>
      </c>
      <c r="H32" s="58"/>
    </row>
    <row r="33" spans="1:8" ht="27.95" customHeight="1" x14ac:dyDescent="0.2">
      <c r="A33" s="48" t="s">
        <v>85</v>
      </c>
      <c r="B33" s="67">
        <v>1</v>
      </c>
      <c r="C33" s="67">
        <v>0</v>
      </c>
      <c r="D33" s="70">
        <v>0</v>
      </c>
      <c r="E33" s="67">
        <v>0</v>
      </c>
      <c r="F33" s="67">
        <f>Tabla12[[#This Row],[CAIDA DE PERSONA]]+Tabla12[[#This Row],[VOLCADURAS]]+Tabla12[[#This Row],[ATROPELLOS]]+Tabla12[[#This Row],[CHOQUES]]</f>
        <v>1</v>
      </c>
      <c r="H33" s="58"/>
    </row>
    <row r="34" spans="1:8" ht="27.95" customHeight="1" x14ac:dyDescent="0.2">
      <c r="A34" s="48" t="s">
        <v>86</v>
      </c>
      <c r="B34" s="67">
        <v>3</v>
      </c>
      <c r="C34" s="67">
        <v>0</v>
      </c>
      <c r="D34" s="67">
        <v>0</v>
      </c>
      <c r="E34" s="67">
        <v>0</v>
      </c>
      <c r="F34" s="67">
        <f>Tabla12[[#This Row],[CAIDA DE PERSONA]]+Tabla12[[#This Row],[VOLCADURAS]]+Tabla12[[#This Row],[ATROPELLOS]]+Tabla12[[#This Row],[CHOQUES]]</f>
        <v>3</v>
      </c>
      <c r="H34" s="58"/>
    </row>
    <row r="35" spans="1:8" ht="15" customHeight="1" thickBot="1" x14ac:dyDescent="0.25">
      <c r="A35" s="71"/>
      <c r="B35" s="50"/>
      <c r="C35" s="50"/>
      <c r="D35" s="50"/>
      <c r="E35" s="50"/>
      <c r="F35" s="50"/>
    </row>
    <row r="36" spans="1:8" ht="30.95" customHeight="1" thickBot="1" x14ac:dyDescent="0.25">
      <c r="A36" s="285" t="s">
        <v>87</v>
      </c>
      <c r="B36" s="286">
        <f>SUM(B31:B35)</f>
        <v>4</v>
      </c>
      <c r="C36" s="286">
        <f>SUM(C31:C35)</f>
        <v>0</v>
      </c>
      <c r="D36" s="286">
        <f>SUM(D31:D35)</f>
        <v>0</v>
      </c>
      <c r="E36" s="286">
        <f>SUM(E31:E35)</f>
        <v>0</v>
      </c>
      <c r="F36" s="287">
        <f>SUM(B36:E36)</f>
        <v>4</v>
      </c>
      <c r="H36" s="72"/>
    </row>
    <row r="37" spans="1:8" ht="21.75" customHeight="1" thickBot="1" x14ac:dyDescent="0.25">
      <c r="A37" s="54"/>
      <c r="B37" s="53"/>
      <c r="C37" s="53"/>
      <c r="D37" s="53"/>
      <c r="E37" s="53"/>
      <c r="F37" s="53"/>
    </row>
    <row r="38" spans="1:8" ht="30.95" customHeight="1" thickBot="1" x14ac:dyDescent="0.25">
      <c r="A38" s="73" t="s">
        <v>88</v>
      </c>
      <c r="B38" s="74">
        <v>17</v>
      </c>
      <c r="C38" s="74">
        <v>1</v>
      </c>
      <c r="D38" s="75">
        <v>2</v>
      </c>
      <c r="E38" s="75">
        <v>0</v>
      </c>
      <c r="F38" s="76">
        <f>B38+C38+D38+E38</f>
        <v>20</v>
      </c>
    </row>
    <row r="39" spans="1:8" ht="30.95" customHeight="1" x14ac:dyDescent="0.2">
      <c r="A39" s="288" t="s">
        <v>5</v>
      </c>
      <c r="B39" s="289">
        <f>B36+B29+B38</f>
        <v>621</v>
      </c>
      <c r="C39" s="289">
        <f>C38+C36+C29</f>
        <v>5</v>
      </c>
      <c r="D39" s="289">
        <f>D38+D36+D29</f>
        <v>9</v>
      </c>
      <c r="E39" s="289">
        <f>E38+E36+E29</f>
        <v>2</v>
      </c>
      <c r="F39" s="290">
        <f>B39+C39+D39+E39</f>
        <v>637</v>
      </c>
    </row>
    <row r="40" spans="1:8" ht="30.95" customHeight="1" x14ac:dyDescent="0.2">
      <c r="A40" s="57"/>
      <c r="B40" s="58"/>
      <c r="C40" s="58"/>
      <c r="D40" s="58"/>
      <c r="E40" s="58"/>
      <c r="F40" s="58"/>
    </row>
    <row r="41" spans="1:8" ht="30.95" customHeight="1" x14ac:dyDescent="0.2">
      <c r="A41" s="360" t="s">
        <v>137</v>
      </c>
      <c r="B41" s="360"/>
      <c r="C41" s="360"/>
      <c r="D41" s="360"/>
      <c r="E41" s="360"/>
      <c r="F41" s="360"/>
    </row>
    <row r="42" spans="1:8" ht="30.95" customHeight="1" x14ac:dyDescent="0.2">
      <c r="A42" s="60"/>
      <c r="B42" s="60"/>
      <c r="C42" s="60"/>
      <c r="D42" s="60"/>
      <c r="E42" s="60"/>
      <c r="F42" s="60"/>
    </row>
    <row r="43" spans="1:8" ht="30.95" customHeight="1" x14ac:dyDescent="0.2">
      <c r="A43" s="60"/>
      <c r="B43" s="60"/>
      <c r="C43" s="60"/>
      <c r="D43" s="60"/>
      <c r="E43" s="60"/>
      <c r="F43" s="60"/>
    </row>
    <row r="44" spans="1:8" ht="30.95" customHeight="1" x14ac:dyDescent="0.2">
      <c r="A44" s="61"/>
      <c r="B44" s="61"/>
      <c r="C44" s="61"/>
      <c r="D44" s="61"/>
      <c r="E44" s="61"/>
      <c r="F44" s="61"/>
    </row>
    <row r="45" spans="1:8" ht="30.95" customHeight="1" x14ac:dyDescent="0.2">
      <c r="A45" s="62"/>
      <c r="B45" s="62"/>
      <c r="C45" s="62"/>
      <c r="D45" s="62"/>
      <c r="E45" s="62"/>
      <c r="F45" s="62"/>
    </row>
    <row r="46" spans="1:8" ht="30.95" customHeight="1" x14ac:dyDescent="0.2">
      <c r="A46" s="63"/>
      <c r="B46" s="63"/>
      <c r="C46" s="63"/>
      <c r="D46" s="63"/>
      <c r="E46" s="63"/>
      <c r="F46" s="63"/>
    </row>
    <row r="47" spans="1:8" ht="30.95" customHeight="1" x14ac:dyDescent="0.2">
      <c r="A47" s="57"/>
      <c r="B47" s="58"/>
      <c r="C47" s="58"/>
      <c r="D47" s="58"/>
      <c r="E47" s="58"/>
      <c r="F47" s="58"/>
    </row>
    <row r="48" spans="1:8" ht="30.95" customHeight="1" x14ac:dyDescent="0.2">
      <c r="A48" s="57"/>
      <c r="B48" s="58"/>
      <c r="C48" s="58"/>
      <c r="D48" s="58"/>
      <c r="E48" s="58"/>
      <c r="F48" s="58"/>
    </row>
    <row r="49" spans="1:6" ht="30.95" customHeight="1" x14ac:dyDescent="0.2">
      <c r="A49" s="57"/>
      <c r="B49" s="58"/>
      <c r="C49" s="58"/>
      <c r="D49" s="58"/>
      <c r="E49" s="58"/>
      <c r="F49" s="58"/>
    </row>
    <row r="50" spans="1:6" ht="30.95" customHeight="1" x14ac:dyDescent="0.2">
      <c r="A50" s="57"/>
      <c r="B50" s="58"/>
      <c r="C50" s="58"/>
      <c r="D50" s="58"/>
      <c r="E50" s="58"/>
      <c r="F50" s="58"/>
    </row>
    <row r="51" spans="1:6" ht="30.95" customHeight="1" x14ac:dyDescent="0.2">
      <c r="A51" s="57"/>
      <c r="B51" s="58"/>
      <c r="C51" s="58"/>
      <c r="D51" s="58"/>
      <c r="E51" s="58"/>
      <c r="F51" s="58"/>
    </row>
    <row r="52" spans="1:6" ht="30.95" customHeight="1" x14ac:dyDescent="0.2">
      <c r="A52" s="64"/>
      <c r="B52" s="56"/>
      <c r="C52" s="56"/>
      <c r="D52" s="56"/>
      <c r="E52" s="56"/>
      <c r="F52" s="56"/>
    </row>
    <row r="53" spans="1:6" ht="30.95" customHeight="1" x14ac:dyDescent="0.2">
      <c r="A53" s="57"/>
      <c r="B53" s="58"/>
      <c r="C53" s="58"/>
      <c r="D53" s="58"/>
      <c r="E53" s="58"/>
      <c r="F53" s="58"/>
    </row>
    <row r="54" spans="1:6" ht="30.95" customHeight="1" x14ac:dyDescent="0.2">
      <c r="A54" s="57"/>
      <c r="B54" s="58"/>
      <c r="C54" s="58"/>
      <c r="D54" s="58"/>
      <c r="E54" s="58"/>
      <c r="F54" s="58"/>
    </row>
    <row r="55" spans="1:6" ht="30.95" customHeight="1" x14ac:dyDescent="0.2">
      <c r="A55" s="59"/>
      <c r="B55" s="58"/>
      <c r="C55" s="58"/>
      <c r="D55" s="58"/>
      <c r="E55" s="58"/>
      <c r="F55" s="58"/>
    </row>
  </sheetData>
  <mergeCells count="2">
    <mergeCell ref="A9:F9"/>
    <mergeCell ref="A41:F41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06"/>
  <sheetViews>
    <sheetView showGridLines="0" topLeftCell="A67" workbookViewId="0">
      <selection activeCell="B33" sqref="B33"/>
    </sheetView>
  </sheetViews>
  <sheetFormatPr baseColWidth="10" defaultColWidth="11.42578125" defaultRowHeight="12.75" x14ac:dyDescent="0.2"/>
  <cols>
    <col min="1" max="1" width="5.7109375" style="46" customWidth="1"/>
    <col min="2" max="2" width="22.5703125" style="46" customWidth="1"/>
    <col min="3" max="3" width="14.85546875" style="46" customWidth="1"/>
    <col min="4" max="4" width="18.85546875" style="46" customWidth="1"/>
    <col min="5" max="5" width="19.42578125" style="46" customWidth="1"/>
    <col min="6" max="6" width="21.85546875" style="46" customWidth="1"/>
    <col min="7" max="7" width="15.5703125" style="46" customWidth="1"/>
    <col min="8" max="257" width="11.42578125" style="46"/>
    <col min="258" max="258" width="22.5703125" style="46" customWidth="1"/>
    <col min="259" max="259" width="14.7109375" style="46" customWidth="1"/>
    <col min="260" max="260" width="17.140625" style="46" customWidth="1"/>
    <col min="261" max="261" width="18.42578125" style="46" customWidth="1"/>
    <col min="262" max="262" width="15.42578125" style="46" customWidth="1"/>
    <col min="263" max="263" width="15.5703125" style="46" customWidth="1"/>
    <col min="264" max="513" width="11.42578125" style="46"/>
    <col min="514" max="514" width="22.5703125" style="46" customWidth="1"/>
    <col min="515" max="515" width="14.7109375" style="46" customWidth="1"/>
    <col min="516" max="516" width="17.140625" style="46" customWidth="1"/>
    <col min="517" max="517" width="18.42578125" style="46" customWidth="1"/>
    <col min="518" max="518" width="15.42578125" style="46" customWidth="1"/>
    <col min="519" max="519" width="15.5703125" style="46" customWidth="1"/>
    <col min="520" max="769" width="11.42578125" style="46"/>
    <col min="770" max="770" width="22.5703125" style="46" customWidth="1"/>
    <col min="771" max="771" width="14.7109375" style="46" customWidth="1"/>
    <col min="772" max="772" width="17.140625" style="46" customWidth="1"/>
    <col min="773" max="773" width="18.42578125" style="46" customWidth="1"/>
    <col min="774" max="774" width="15.42578125" style="46" customWidth="1"/>
    <col min="775" max="775" width="15.5703125" style="46" customWidth="1"/>
    <col min="776" max="1025" width="11.42578125" style="46"/>
    <col min="1026" max="1026" width="22.5703125" style="46" customWidth="1"/>
    <col min="1027" max="1027" width="14.7109375" style="46" customWidth="1"/>
    <col min="1028" max="1028" width="17.140625" style="46" customWidth="1"/>
    <col min="1029" max="1029" width="18.42578125" style="46" customWidth="1"/>
    <col min="1030" max="1030" width="15.42578125" style="46" customWidth="1"/>
    <col min="1031" max="1031" width="15.5703125" style="46" customWidth="1"/>
    <col min="1032" max="1281" width="11.42578125" style="46"/>
    <col min="1282" max="1282" width="22.5703125" style="46" customWidth="1"/>
    <col min="1283" max="1283" width="14.7109375" style="46" customWidth="1"/>
    <col min="1284" max="1284" width="17.140625" style="46" customWidth="1"/>
    <col min="1285" max="1285" width="18.42578125" style="46" customWidth="1"/>
    <col min="1286" max="1286" width="15.42578125" style="46" customWidth="1"/>
    <col min="1287" max="1287" width="15.5703125" style="46" customWidth="1"/>
    <col min="1288" max="1537" width="11.42578125" style="46"/>
    <col min="1538" max="1538" width="22.5703125" style="46" customWidth="1"/>
    <col min="1539" max="1539" width="14.7109375" style="46" customWidth="1"/>
    <col min="1540" max="1540" width="17.140625" style="46" customWidth="1"/>
    <col min="1541" max="1541" width="18.42578125" style="46" customWidth="1"/>
    <col min="1542" max="1542" width="15.42578125" style="46" customWidth="1"/>
    <col min="1543" max="1543" width="15.5703125" style="46" customWidth="1"/>
    <col min="1544" max="1793" width="11.42578125" style="46"/>
    <col min="1794" max="1794" width="22.5703125" style="46" customWidth="1"/>
    <col min="1795" max="1795" width="14.7109375" style="46" customWidth="1"/>
    <col min="1796" max="1796" width="17.140625" style="46" customWidth="1"/>
    <col min="1797" max="1797" width="18.42578125" style="46" customWidth="1"/>
    <col min="1798" max="1798" width="15.42578125" style="46" customWidth="1"/>
    <col min="1799" max="1799" width="15.5703125" style="46" customWidth="1"/>
    <col min="1800" max="2049" width="11.42578125" style="46"/>
    <col min="2050" max="2050" width="22.5703125" style="46" customWidth="1"/>
    <col min="2051" max="2051" width="14.7109375" style="46" customWidth="1"/>
    <col min="2052" max="2052" width="17.140625" style="46" customWidth="1"/>
    <col min="2053" max="2053" width="18.42578125" style="46" customWidth="1"/>
    <col min="2054" max="2054" width="15.42578125" style="46" customWidth="1"/>
    <col min="2055" max="2055" width="15.5703125" style="46" customWidth="1"/>
    <col min="2056" max="2305" width="11.42578125" style="46"/>
    <col min="2306" max="2306" width="22.5703125" style="46" customWidth="1"/>
    <col min="2307" max="2307" width="14.7109375" style="46" customWidth="1"/>
    <col min="2308" max="2308" width="17.140625" style="46" customWidth="1"/>
    <col min="2309" max="2309" width="18.42578125" style="46" customWidth="1"/>
    <col min="2310" max="2310" width="15.42578125" style="46" customWidth="1"/>
    <col min="2311" max="2311" width="15.5703125" style="46" customWidth="1"/>
    <col min="2312" max="2561" width="11.42578125" style="46"/>
    <col min="2562" max="2562" width="22.5703125" style="46" customWidth="1"/>
    <col min="2563" max="2563" width="14.7109375" style="46" customWidth="1"/>
    <col min="2564" max="2564" width="17.140625" style="46" customWidth="1"/>
    <col min="2565" max="2565" width="18.42578125" style="46" customWidth="1"/>
    <col min="2566" max="2566" width="15.42578125" style="46" customWidth="1"/>
    <col min="2567" max="2567" width="15.5703125" style="46" customWidth="1"/>
    <col min="2568" max="2817" width="11.42578125" style="46"/>
    <col min="2818" max="2818" width="22.5703125" style="46" customWidth="1"/>
    <col min="2819" max="2819" width="14.7109375" style="46" customWidth="1"/>
    <col min="2820" max="2820" width="17.140625" style="46" customWidth="1"/>
    <col min="2821" max="2821" width="18.42578125" style="46" customWidth="1"/>
    <col min="2822" max="2822" width="15.42578125" style="46" customWidth="1"/>
    <col min="2823" max="2823" width="15.5703125" style="46" customWidth="1"/>
    <col min="2824" max="3073" width="11.42578125" style="46"/>
    <col min="3074" max="3074" width="22.5703125" style="46" customWidth="1"/>
    <col min="3075" max="3075" width="14.7109375" style="46" customWidth="1"/>
    <col min="3076" max="3076" width="17.140625" style="46" customWidth="1"/>
    <col min="3077" max="3077" width="18.42578125" style="46" customWidth="1"/>
    <col min="3078" max="3078" width="15.42578125" style="46" customWidth="1"/>
    <col min="3079" max="3079" width="15.5703125" style="46" customWidth="1"/>
    <col min="3080" max="3329" width="11.42578125" style="46"/>
    <col min="3330" max="3330" width="22.5703125" style="46" customWidth="1"/>
    <col min="3331" max="3331" width="14.7109375" style="46" customWidth="1"/>
    <col min="3332" max="3332" width="17.140625" style="46" customWidth="1"/>
    <col min="3333" max="3333" width="18.42578125" style="46" customWidth="1"/>
    <col min="3334" max="3334" width="15.42578125" style="46" customWidth="1"/>
    <col min="3335" max="3335" width="15.5703125" style="46" customWidth="1"/>
    <col min="3336" max="3585" width="11.42578125" style="46"/>
    <col min="3586" max="3586" width="22.5703125" style="46" customWidth="1"/>
    <col min="3587" max="3587" width="14.7109375" style="46" customWidth="1"/>
    <col min="3588" max="3588" width="17.140625" style="46" customWidth="1"/>
    <col min="3589" max="3589" width="18.42578125" style="46" customWidth="1"/>
    <col min="3590" max="3590" width="15.42578125" style="46" customWidth="1"/>
    <col min="3591" max="3591" width="15.5703125" style="46" customWidth="1"/>
    <col min="3592" max="3841" width="11.42578125" style="46"/>
    <col min="3842" max="3842" width="22.5703125" style="46" customWidth="1"/>
    <col min="3843" max="3843" width="14.7109375" style="46" customWidth="1"/>
    <col min="3844" max="3844" width="17.140625" style="46" customWidth="1"/>
    <col min="3845" max="3845" width="18.42578125" style="46" customWidth="1"/>
    <col min="3846" max="3846" width="15.42578125" style="46" customWidth="1"/>
    <col min="3847" max="3847" width="15.5703125" style="46" customWidth="1"/>
    <col min="3848" max="4097" width="11.42578125" style="46"/>
    <col min="4098" max="4098" width="22.5703125" style="46" customWidth="1"/>
    <col min="4099" max="4099" width="14.7109375" style="46" customWidth="1"/>
    <col min="4100" max="4100" width="17.140625" style="46" customWidth="1"/>
    <col min="4101" max="4101" width="18.42578125" style="46" customWidth="1"/>
    <col min="4102" max="4102" width="15.42578125" style="46" customWidth="1"/>
    <col min="4103" max="4103" width="15.5703125" style="46" customWidth="1"/>
    <col min="4104" max="4353" width="11.42578125" style="46"/>
    <col min="4354" max="4354" width="22.5703125" style="46" customWidth="1"/>
    <col min="4355" max="4355" width="14.7109375" style="46" customWidth="1"/>
    <col min="4356" max="4356" width="17.140625" style="46" customWidth="1"/>
    <col min="4357" max="4357" width="18.42578125" style="46" customWidth="1"/>
    <col min="4358" max="4358" width="15.42578125" style="46" customWidth="1"/>
    <col min="4359" max="4359" width="15.5703125" style="46" customWidth="1"/>
    <col min="4360" max="4609" width="11.42578125" style="46"/>
    <col min="4610" max="4610" width="22.5703125" style="46" customWidth="1"/>
    <col min="4611" max="4611" width="14.7109375" style="46" customWidth="1"/>
    <col min="4612" max="4612" width="17.140625" style="46" customWidth="1"/>
    <col min="4613" max="4613" width="18.42578125" style="46" customWidth="1"/>
    <col min="4614" max="4614" width="15.42578125" style="46" customWidth="1"/>
    <col min="4615" max="4615" width="15.5703125" style="46" customWidth="1"/>
    <col min="4616" max="4865" width="11.42578125" style="46"/>
    <col min="4866" max="4866" width="22.5703125" style="46" customWidth="1"/>
    <col min="4867" max="4867" width="14.7109375" style="46" customWidth="1"/>
    <col min="4868" max="4868" width="17.140625" style="46" customWidth="1"/>
    <col min="4869" max="4869" width="18.42578125" style="46" customWidth="1"/>
    <col min="4870" max="4870" width="15.42578125" style="46" customWidth="1"/>
    <col min="4871" max="4871" width="15.5703125" style="46" customWidth="1"/>
    <col min="4872" max="5121" width="11.42578125" style="46"/>
    <col min="5122" max="5122" width="22.5703125" style="46" customWidth="1"/>
    <col min="5123" max="5123" width="14.7109375" style="46" customWidth="1"/>
    <col min="5124" max="5124" width="17.140625" style="46" customWidth="1"/>
    <col min="5125" max="5125" width="18.42578125" style="46" customWidth="1"/>
    <col min="5126" max="5126" width="15.42578125" style="46" customWidth="1"/>
    <col min="5127" max="5127" width="15.5703125" style="46" customWidth="1"/>
    <col min="5128" max="5377" width="11.42578125" style="46"/>
    <col min="5378" max="5378" width="22.5703125" style="46" customWidth="1"/>
    <col min="5379" max="5379" width="14.7109375" style="46" customWidth="1"/>
    <col min="5380" max="5380" width="17.140625" style="46" customWidth="1"/>
    <col min="5381" max="5381" width="18.42578125" style="46" customWidth="1"/>
    <col min="5382" max="5382" width="15.42578125" style="46" customWidth="1"/>
    <col min="5383" max="5383" width="15.5703125" style="46" customWidth="1"/>
    <col min="5384" max="5633" width="11.42578125" style="46"/>
    <col min="5634" max="5634" width="22.5703125" style="46" customWidth="1"/>
    <col min="5635" max="5635" width="14.7109375" style="46" customWidth="1"/>
    <col min="5636" max="5636" width="17.140625" style="46" customWidth="1"/>
    <col min="5637" max="5637" width="18.42578125" style="46" customWidth="1"/>
    <col min="5638" max="5638" width="15.42578125" style="46" customWidth="1"/>
    <col min="5639" max="5639" width="15.5703125" style="46" customWidth="1"/>
    <col min="5640" max="5889" width="11.42578125" style="46"/>
    <col min="5890" max="5890" width="22.5703125" style="46" customWidth="1"/>
    <col min="5891" max="5891" width="14.7109375" style="46" customWidth="1"/>
    <col min="5892" max="5892" width="17.140625" style="46" customWidth="1"/>
    <col min="5893" max="5893" width="18.42578125" style="46" customWidth="1"/>
    <col min="5894" max="5894" width="15.42578125" style="46" customWidth="1"/>
    <col min="5895" max="5895" width="15.5703125" style="46" customWidth="1"/>
    <col min="5896" max="6145" width="11.42578125" style="46"/>
    <col min="6146" max="6146" width="22.5703125" style="46" customWidth="1"/>
    <col min="6147" max="6147" width="14.7109375" style="46" customWidth="1"/>
    <col min="6148" max="6148" width="17.140625" style="46" customWidth="1"/>
    <col min="6149" max="6149" width="18.42578125" style="46" customWidth="1"/>
    <col min="6150" max="6150" width="15.42578125" style="46" customWidth="1"/>
    <col min="6151" max="6151" width="15.5703125" style="46" customWidth="1"/>
    <col min="6152" max="6401" width="11.42578125" style="46"/>
    <col min="6402" max="6402" width="22.5703125" style="46" customWidth="1"/>
    <col min="6403" max="6403" width="14.7109375" style="46" customWidth="1"/>
    <col min="6404" max="6404" width="17.140625" style="46" customWidth="1"/>
    <col min="6405" max="6405" width="18.42578125" style="46" customWidth="1"/>
    <col min="6406" max="6406" width="15.42578125" style="46" customWidth="1"/>
    <col min="6407" max="6407" width="15.5703125" style="46" customWidth="1"/>
    <col min="6408" max="6657" width="11.42578125" style="46"/>
    <col min="6658" max="6658" width="22.5703125" style="46" customWidth="1"/>
    <col min="6659" max="6659" width="14.7109375" style="46" customWidth="1"/>
    <col min="6660" max="6660" width="17.140625" style="46" customWidth="1"/>
    <col min="6661" max="6661" width="18.42578125" style="46" customWidth="1"/>
    <col min="6662" max="6662" width="15.42578125" style="46" customWidth="1"/>
    <col min="6663" max="6663" width="15.5703125" style="46" customWidth="1"/>
    <col min="6664" max="6913" width="11.42578125" style="46"/>
    <col min="6914" max="6914" width="22.5703125" style="46" customWidth="1"/>
    <col min="6915" max="6915" width="14.7109375" style="46" customWidth="1"/>
    <col min="6916" max="6916" width="17.140625" style="46" customWidth="1"/>
    <col min="6917" max="6917" width="18.42578125" style="46" customWidth="1"/>
    <col min="6918" max="6918" width="15.42578125" style="46" customWidth="1"/>
    <col min="6919" max="6919" width="15.5703125" style="46" customWidth="1"/>
    <col min="6920" max="7169" width="11.42578125" style="46"/>
    <col min="7170" max="7170" width="22.5703125" style="46" customWidth="1"/>
    <col min="7171" max="7171" width="14.7109375" style="46" customWidth="1"/>
    <col min="7172" max="7172" width="17.140625" style="46" customWidth="1"/>
    <col min="7173" max="7173" width="18.42578125" style="46" customWidth="1"/>
    <col min="7174" max="7174" width="15.42578125" style="46" customWidth="1"/>
    <col min="7175" max="7175" width="15.5703125" style="46" customWidth="1"/>
    <col min="7176" max="7425" width="11.42578125" style="46"/>
    <col min="7426" max="7426" width="22.5703125" style="46" customWidth="1"/>
    <col min="7427" max="7427" width="14.7109375" style="46" customWidth="1"/>
    <col min="7428" max="7428" width="17.140625" style="46" customWidth="1"/>
    <col min="7429" max="7429" width="18.42578125" style="46" customWidth="1"/>
    <col min="7430" max="7430" width="15.42578125" style="46" customWidth="1"/>
    <col min="7431" max="7431" width="15.5703125" style="46" customWidth="1"/>
    <col min="7432" max="7681" width="11.42578125" style="46"/>
    <col min="7682" max="7682" width="22.5703125" style="46" customWidth="1"/>
    <col min="7683" max="7683" width="14.7109375" style="46" customWidth="1"/>
    <col min="7684" max="7684" width="17.140625" style="46" customWidth="1"/>
    <col min="7685" max="7685" width="18.42578125" style="46" customWidth="1"/>
    <col min="7686" max="7686" width="15.42578125" style="46" customWidth="1"/>
    <col min="7687" max="7687" width="15.5703125" style="46" customWidth="1"/>
    <col min="7688" max="7937" width="11.42578125" style="46"/>
    <col min="7938" max="7938" width="22.5703125" style="46" customWidth="1"/>
    <col min="7939" max="7939" width="14.7109375" style="46" customWidth="1"/>
    <col min="7940" max="7940" width="17.140625" style="46" customWidth="1"/>
    <col min="7941" max="7941" width="18.42578125" style="46" customWidth="1"/>
    <col min="7942" max="7942" width="15.42578125" style="46" customWidth="1"/>
    <col min="7943" max="7943" width="15.5703125" style="46" customWidth="1"/>
    <col min="7944" max="8193" width="11.42578125" style="46"/>
    <col min="8194" max="8194" width="22.5703125" style="46" customWidth="1"/>
    <col min="8195" max="8195" width="14.7109375" style="46" customWidth="1"/>
    <col min="8196" max="8196" width="17.140625" style="46" customWidth="1"/>
    <col min="8197" max="8197" width="18.42578125" style="46" customWidth="1"/>
    <col min="8198" max="8198" width="15.42578125" style="46" customWidth="1"/>
    <col min="8199" max="8199" width="15.5703125" style="46" customWidth="1"/>
    <col min="8200" max="8449" width="11.42578125" style="46"/>
    <col min="8450" max="8450" width="22.5703125" style="46" customWidth="1"/>
    <col min="8451" max="8451" width="14.7109375" style="46" customWidth="1"/>
    <col min="8452" max="8452" width="17.140625" style="46" customWidth="1"/>
    <col min="8453" max="8453" width="18.42578125" style="46" customWidth="1"/>
    <col min="8454" max="8454" width="15.42578125" style="46" customWidth="1"/>
    <col min="8455" max="8455" width="15.5703125" style="46" customWidth="1"/>
    <col min="8456" max="8705" width="11.42578125" style="46"/>
    <col min="8706" max="8706" width="22.5703125" style="46" customWidth="1"/>
    <col min="8707" max="8707" width="14.7109375" style="46" customWidth="1"/>
    <col min="8708" max="8708" width="17.140625" style="46" customWidth="1"/>
    <col min="8709" max="8709" width="18.42578125" style="46" customWidth="1"/>
    <col min="8710" max="8710" width="15.42578125" style="46" customWidth="1"/>
    <col min="8711" max="8711" width="15.5703125" style="46" customWidth="1"/>
    <col min="8712" max="8961" width="11.42578125" style="46"/>
    <col min="8962" max="8962" width="22.5703125" style="46" customWidth="1"/>
    <col min="8963" max="8963" width="14.7109375" style="46" customWidth="1"/>
    <col min="8964" max="8964" width="17.140625" style="46" customWidth="1"/>
    <col min="8965" max="8965" width="18.42578125" style="46" customWidth="1"/>
    <col min="8966" max="8966" width="15.42578125" style="46" customWidth="1"/>
    <col min="8967" max="8967" width="15.5703125" style="46" customWidth="1"/>
    <col min="8968" max="9217" width="11.42578125" style="46"/>
    <col min="9218" max="9218" width="22.5703125" style="46" customWidth="1"/>
    <col min="9219" max="9219" width="14.7109375" style="46" customWidth="1"/>
    <col min="9220" max="9220" width="17.140625" style="46" customWidth="1"/>
    <col min="9221" max="9221" width="18.42578125" style="46" customWidth="1"/>
    <col min="9222" max="9222" width="15.42578125" style="46" customWidth="1"/>
    <col min="9223" max="9223" width="15.5703125" style="46" customWidth="1"/>
    <col min="9224" max="9473" width="11.42578125" style="46"/>
    <col min="9474" max="9474" width="22.5703125" style="46" customWidth="1"/>
    <col min="9475" max="9475" width="14.7109375" style="46" customWidth="1"/>
    <col min="9476" max="9476" width="17.140625" style="46" customWidth="1"/>
    <col min="9477" max="9477" width="18.42578125" style="46" customWidth="1"/>
    <col min="9478" max="9478" width="15.42578125" style="46" customWidth="1"/>
    <col min="9479" max="9479" width="15.5703125" style="46" customWidth="1"/>
    <col min="9480" max="9729" width="11.42578125" style="46"/>
    <col min="9730" max="9730" width="22.5703125" style="46" customWidth="1"/>
    <col min="9731" max="9731" width="14.7109375" style="46" customWidth="1"/>
    <col min="9732" max="9732" width="17.140625" style="46" customWidth="1"/>
    <col min="9733" max="9733" width="18.42578125" style="46" customWidth="1"/>
    <col min="9734" max="9734" width="15.42578125" style="46" customWidth="1"/>
    <col min="9735" max="9735" width="15.5703125" style="46" customWidth="1"/>
    <col min="9736" max="9985" width="11.42578125" style="46"/>
    <col min="9986" max="9986" width="22.5703125" style="46" customWidth="1"/>
    <col min="9987" max="9987" width="14.7109375" style="46" customWidth="1"/>
    <col min="9988" max="9988" width="17.140625" style="46" customWidth="1"/>
    <col min="9989" max="9989" width="18.42578125" style="46" customWidth="1"/>
    <col min="9990" max="9990" width="15.42578125" style="46" customWidth="1"/>
    <col min="9991" max="9991" width="15.5703125" style="46" customWidth="1"/>
    <col min="9992" max="10241" width="11.42578125" style="46"/>
    <col min="10242" max="10242" width="22.5703125" style="46" customWidth="1"/>
    <col min="10243" max="10243" width="14.7109375" style="46" customWidth="1"/>
    <col min="10244" max="10244" width="17.140625" style="46" customWidth="1"/>
    <col min="10245" max="10245" width="18.42578125" style="46" customWidth="1"/>
    <col min="10246" max="10246" width="15.42578125" style="46" customWidth="1"/>
    <col min="10247" max="10247" width="15.5703125" style="46" customWidth="1"/>
    <col min="10248" max="10497" width="11.42578125" style="46"/>
    <col min="10498" max="10498" width="22.5703125" style="46" customWidth="1"/>
    <col min="10499" max="10499" width="14.7109375" style="46" customWidth="1"/>
    <col min="10500" max="10500" width="17.140625" style="46" customWidth="1"/>
    <col min="10501" max="10501" width="18.42578125" style="46" customWidth="1"/>
    <col min="10502" max="10502" width="15.42578125" style="46" customWidth="1"/>
    <col min="10503" max="10503" width="15.5703125" style="46" customWidth="1"/>
    <col min="10504" max="10753" width="11.42578125" style="46"/>
    <col min="10754" max="10754" width="22.5703125" style="46" customWidth="1"/>
    <col min="10755" max="10755" width="14.7109375" style="46" customWidth="1"/>
    <col min="10756" max="10756" width="17.140625" style="46" customWidth="1"/>
    <col min="10757" max="10757" width="18.42578125" style="46" customWidth="1"/>
    <col min="10758" max="10758" width="15.42578125" style="46" customWidth="1"/>
    <col min="10759" max="10759" width="15.5703125" style="46" customWidth="1"/>
    <col min="10760" max="11009" width="11.42578125" style="46"/>
    <col min="11010" max="11010" width="22.5703125" style="46" customWidth="1"/>
    <col min="11011" max="11011" width="14.7109375" style="46" customWidth="1"/>
    <col min="11012" max="11012" width="17.140625" style="46" customWidth="1"/>
    <col min="11013" max="11013" width="18.42578125" style="46" customWidth="1"/>
    <col min="11014" max="11014" width="15.42578125" style="46" customWidth="1"/>
    <col min="11015" max="11015" width="15.5703125" style="46" customWidth="1"/>
    <col min="11016" max="11265" width="11.42578125" style="46"/>
    <col min="11266" max="11266" width="22.5703125" style="46" customWidth="1"/>
    <col min="11267" max="11267" width="14.7109375" style="46" customWidth="1"/>
    <col min="11268" max="11268" width="17.140625" style="46" customWidth="1"/>
    <col min="11269" max="11269" width="18.42578125" style="46" customWidth="1"/>
    <col min="11270" max="11270" width="15.42578125" style="46" customWidth="1"/>
    <col min="11271" max="11271" width="15.5703125" style="46" customWidth="1"/>
    <col min="11272" max="11521" width="11.42578125" style="46"/>
    <col min="11522" max="11522" width="22.5703125" style="46" customWidth="1"/>
    <col min="11523" max="11523" width="14.7109375" style="46" customWidth="1"/>
    <col min="11524" max="11524" width="17.140625" style="46" customWidth="1"/>
    <col min="11525" max="11525" width="18.42578125" style="46" customWidth="1"/>
    <col min="11526" max="11526" width="15.42578125" style="46" customWidth="1"/>
    <col min="11527" max="11527" width="15.5703125" style="46" customWidth="1"/>
    <col min="11528" max="11777" width="11.42578125" style="46"/>
    <col min="11778" max="11778" width="22.5703125" style="46" customWidth="1"/>
    <col min="11779" max="11779" width="14.7109375" style="46" customWidth="1"/>
    <col min="11780" max="11780" width="17.140625" style="46" customWidth="1"/>
    <col min="11781" max="11781" width="18.42578125" style="46" customWidth="1"/>
    <col min="11782" max="11782" width="15.42578125" style="46" customWidth="1"/>
    <col min="11783" max="11783" width="15.5703125" style="46" customWidth="1"/>
    <col min="11784" max="12033" width="11.42578125" style="46"/>
    <col min="12034" max="12034" width="22.5703125" style="46" customWidth="1"/>
    <col min="12035" max="12035" width="14.7109375" style="46" customWidth="1"/>
    <col min="12036" max="12036" width="17.140625" style="46" customWidth="1"/>
    <col min="12037" max="12037" width="18.42578125" style="46" customWidth="1"/>
    <col min="12038" max="12038" width="15.42578125" style="46" customWidth="1"/>
    <col min="12039" max="12039" width="15.5703125" style="46" customWidth="1"/>
    <col min="12040" max="12289" width="11.42578125" style="46"/>
    <col min="12290" max="12290" width="22.5703125" style="46" customWidth="1"/>
    <col min="12291" max="12291" width="14.7109375" style="46" customWidth="1"/>
    <col min="12292" max="12292" width="17.140625" style="46" customWidth="1"/>
    <col min="12293" max="12293" width="18.42578125" style="46" customWidth="1"/>
    <col min="12294" max="12294" width="15.42578125" style="46" customWidth="1"/>
    <col min="12295" max="12295" width="15.5703125" style="46" customWidth="1"/>
    <col min="12296" max="12545" width="11.42578125" style="46"/>
    <col min="12546" max="12546" width="22.5703125" style="46" customWidth="1"/>
    <col min="12547" max="12547" width="14.7109375" style="46" customWidth="1"/>
    <col min="12548" max="12548" width="17.140625" style="46" customWidth="1"/>
    <col min="12549" max="12549" width="18.42578125" style="46" customWidth="1"/>
    <col min="12550" max="12550" width="15.42578125" style="46" customWidth="1"/>
    <col min="12551" max="12551" width="15.5703125" style="46" customWidth="1"/>
    <col min="12552" max="12801" width="11.42578125" style="46"/>
    <col min="12802" max="12802" width="22.5703125" style="46" customWidth="1"/>
    <col min="12803" max="12803" width="14.7109375" style="46" customWidth="1"/>
    <col min="12804" max="12804" width="17.140625" style="46" customWidth="1"/>
    <col min="12805" max="12805" width="18.42578125" style="46" customWidth="1"/>
    <col min="12806" max="12806" width="15.42578125" style="46" customWidth="1"/>
    <col min="12807" max="12807" width="15.5703125" style="46" customWidth="1"/>
    <col min="12808" max="13057" width="11.42578125" style="46"/>
    <col min="13058" max="13058" width="22.5703125" style="46" customWidth="1"/>
    <col min="13059" max="13059" width="14.7109375" style="46" customWidth="1"/>
    <col min="13060" max="13060" width="17.140625" style="46" customWidth="1"/>
    <col min="13061" max="13061" width="18.42578125" style="46" customWidth="1"/>
    <col min="13062" max="13062" width="15.42578125" style="46" customWidth="1"/>
    <col min="13063" max="13063" width="15.5703125" style="46" customWidth="1"/>
    <col min="13064" max="13313" width="11.42578125" style="46"/>
    <col min="13314" max="13314" width="22.5703125" style="46" customWidth="1"/>
    <col min="13315" max="13315" width="14.7109375" style="46" customWidth="1"/>
    <col min="13316" max="13316" width="17.140625" style="46" customWidth="1"/>
    <col min="13317" max="13317" width="18.42578125" style="46" customWidth="1"/>
    <col min="13318" max="13318" width="15.42578125" style="46" customWidth="1"/>
    <col min="13319" max="13319" width="15.5703125" style="46" customWidth="1"/>
    <col min="13320" max="13569" width="11.42578125" style="46"/>
    <col min="13570" max="13570" width="22.5703125" style="46" customWidth="1"/>
    <col min="13571" max="13571" width="14.7109375" style="46" customWidth="1"/>
    <col min="13572" max="13572" width="17.140625" style="46" customWidth="1"/>
    <col min="13573" max="13573" width="18.42578125" style="46" customWidth="1"/>
    <col min="13574" max="13574" width="15.42578125" style="46" customWidth="1"/>
    <col min="13575" max="13575" width="15.5703125" style="46" customWidth="1"/>
    <col min="13576" max="13825" width="11.42578125" style="46"/>
    <col min="13826" max="13826" width="22.5703125" style="46" customWidth="1"/>
    <col min="13827" max="13827" width="14.7109375" style="46" customWidth="1"/>
    <col min="13828" max="13828" width="17.140625" style="46" customWidth="1"/>
    <col min="13829" max="13829" width="18.42578125" style="46" customWidth="1"/>
    <col min="13830" max="13830" width="15.42578125" style="46" customWidth="1"/>
    <col min="13831" max="13831" width="15.5703125" style="46" customWidth="1"/>
    <col min="13832" max="14081" width="11.42578125" style="46"/>
    <col min="14082" max="14082" width="22.5703125" style="46" customWidth="1"/>
    <col min="14083" max="14083" width="14.7109375" style="46" customWidth="1"/>
    <col min="14084" max="14084" width="17.140625" style="46" customWidth="1"/>
    <col min="14085" max="14085" width="18.42578125" style="46" customWidth="1"/>
    <col min="14086" max="14086" width="15.42578125" style="46" customWidth="1"/>
    <col min="14087" max="14087" width="15.5703125" style="46" customWidth="1"/>
    <col min="14088" max="14337" width="11.42578125" style="46"/>
    <col min="14338" max="14338" width="22.5703125" style="46" customWidth="1"/>
    <col min="14339" max="14339" width="14.7109375" style="46" customWidth="1"/>
    <col min="14340" max="14340" width="17.140625" style="46" customWidth="1"/>
    <col min="14341" max="14341" width="18.42578125" style="46" customWidth="1"/>
    <col min="14342" max="14342" width="15.42578125" style="46" customWidth="1"/>
    <col min="14343" max="14343" width="15.5703125" style="46" customWidth="1"/>
    <col min="14344" max="14593" width="11.42578125" style="46"/>
    <col min="14594" max="14594" width="22.5703125" style="46" customWidth="1"/>
    <col min="14595" max="14595" width="14.7109375" style="46" customWidth="1"/>
    <col min="14596" max="14596" width="17.140625" style="46" customWidth="1"/>
    <col min="14597" max="14597" width="18.42578125" style="46" customWidth="1"/>
    <col min="14598" max="14598" width="15.42578125" style="46" customWidth="1"/>
    <col min="14599" max="14599" width="15.5703125" style="46" customWidth="1"/>
    <col min="14600" max="14849" width="11.42578125" style="46"/>
    <col min="14850" max="14850" width="22.5703125" style="46" customWidth="1"/>
    <col min="14851" max="14851" width="14.7109375" style="46" customWidth="1"/>
    <col min="14852" max="14852" width="17.140625" style="46" customWidth="1"/>
    <col min="14853" max="14853" width="18.42578125" style="46" customWidth="1"/>
    <col min="14854" max="14854" width="15.42578125" style="46" customWidth="1"/>
    <col min="14855" max="14855" width="15.5703125" style="46" customWidth="1"/>
    <col min="14856" max="15105" width="11.42578125" style="46"/>
    <col min="15106" max="15106" width="22.5703125" style="46" customWidth="1"/>
    <col min="15107" max="15107" width="14.7109375" style="46" customWidth="1"/>
    <col min="15108" max="15108" width="17.140625" style="46" customWidth="1"/>
    <col min="15109" max="15109" width="18.42578125" style="46" customWidth="1"/>
    <col min="15110" max="15110" width="15.42578125" style="46" customWidth="1"/>
    <col min="15111" max="15111" width="15.5703125" style="46" customWidth="1"/>
    <col min="15112" max="15361" width="11.42578125" style="46"/>
    <col min="15362" max="15362" width="22.5703125" style="46" customWidth="1"/>
    <col min="15363" max="15363" width="14.7109375" style="46" customWidth="1"/>
    <col min="15364" max="15364" width="17.140625" style="46" customWidth="1"/>
    <col min="15365" max="15365" width="18.42578125" style="46" customWidth="1"/>
    <col min="15366" max="15366" width="15.42578125" style="46" customWidth="1"/>
    <col min="15367" max="15367" width="15.5703125" style="46" customWidth="1"/>
    <col min="15368" max="15617" width="11.42578125" style="46"/>
    <col min="15618" max="15618" width="22.5703125" style="46" customWidth="1"/>
    <col min="15619" max="15619" width="14.7109375" style="46" customWidth="1"/>
    <col min="15620" max="15620" width="17.140625" style="46" customWidth="1"/>
    <col min="15621" max="15621" width="18.42578125" style="46" customWidth="1"/>
    <col min="15622" max="15622" width="15.42578125" style="46" customWidth="1"/>
    <col min="15623" max="15623" width="15.5703125" style="46" customWidth="1"/>
    <col min="15624" max="15873" width="11.42578125" style="46"/>
    <col min="15874" max="15874" width="22.5703125" style="46" customWidth="1"/>
    <col min="15875" max="15875" width="14.7109375" style="46" customWidth="1"/>
    <col min="15876" max="15876" width="17.140625" style="46" customWidth="1"/>
    <col min="15877" max="15877" width="18.42578125" style="46" customWidth="1"/>
    <col min="15878" max="15878" width="15.42578125" style="46" customWidth="1"/>
    <col min="15879" max="15879" width="15.5703125" style="46" customWidth="1"/>
    <col min="15880" max="16129" width="11.42578125" style="46"/>
    <col min="16130" max="16130" width="22.5703125" style="46" customWidth="1"/>
    <col min="16131" max="16131" width="14.7109375" style="46" customWidth="1"/>
    <col min="16132" max="16132" width="17.140625" style="46" customWidth="1"/>
    <col min="16133" max="16133" width="18.42578125" style="46" customWidth="1"/>
    <col min="16134" max="16134" width="15.42578125" style="46" customWidth="1"/>
    <col min="16135" max="16135" width="15.5703125" style="46" customWidth="1"/>
    <col min="16136" max="16384" width="11.42578125" style="46"/>
  </cols>
  <sheetData>
    <row r="8" spans="2:7" ht="8.25" customHeight="1" thickBot="1" x14ac:dyDescent="0.25"/>
    <row r="9" spans="2:7" ht="30" customHeight="1" thickBot="1" x14ac:dyDescent="0.25">
      <c r="B9" s="357" t="s">
        <v>182</v>
      </c>
      <c r="C9" s="361"/>
      <c r="D9" s="361"/>
      <c r="E9" s="361"/>
      <c r="F9" s="361"/>
      <c r="G9" s="362"/>
    </row>
    <row r="10" spans="2:7" x14ac:dyDescent="0.2">
      <c r="B10" s="84"/>
      <c r="C10" s="84"/>
      <c r="D10" s="84"/>
      <c r="E10" s="84"/>
      <c r="F10" s="84"/>
      <c r="G10" s="84"/>
    </row>
    <row r="11" spans="2:7" ht="30" customHeight="1" x14ac:dyDescent="0.2">
      <c r="B11" s="85" t="s">
        <v>39</v>
      </c>
      <c r="C11" s="85" t="s">
        <v>1</v>
      </c>
      <c r="D11" s="85" t="s">
        <v>2</v>
      </c>
      <c r="E11" s="85" t="s">
        <v>3</v>
      </c>
      <c r="F11" s="85" t="s">
        <v>40</v>
      </c>
      <c r="G11" s="86" t="s">
        <v>17</v>
      </c>
    </row>
    <row r="12" spans="2:7" ht="27.95" customHeight="1" x14ac:dyDescent="0.2">
      <c r="B12" s="87" t="s">
        <v>41</v>
      </c>
      <c r="C12" s="66">
        <v>5</v>
      </c>
      <c r="D12" s="83">
        <v>1</v>
      </c>
      <c r="E12" s="83">
        <v>0</v>
      </c>
      <c r="F12" s="83">
        <v>0</v>
      </c>
      <c r="G12" s="201">
        <f t="shared" ref="G12:G35" si="0">SUM(C12:F12)</f>
        <v>6</v>
      </c>
    </row>
    <row r="13" spans="2:7" ht="27.95" customHeight="1" x14ac:dyDescent="0.2">
      <c r="B13" s="87" t="s">
        <v>42</v>
      </c>
      <c r="C13" s="67">
        <v>8</v>
      </c>
      <c r="D13" s="83">
        <v>0</v>
      </c>
      <c r="E13" s="83">
        <v>0</v>
      </c>
      <c r="F13" s="83">
        <v>0</v>
      </c>
      <c r="G13" s="201">
        <f t="shared" si="0"/>
        <v>8</v>
      </c>
    </row>
    <row r="14" spans="2:7" ht="27.95" customHeight="1" x14ac:dyDescent="0.2">
      <c r="B14" s="87" t="s">
        <v>43</v>
      </c>
      <c r="C14" s="67">
        <v>5</v>
      </c>
      <c r="D14" s="83">
        <v>0</v>
      </c>
      <c r="E14" s="83">
        <v>1</v>
      </c>
      <c r="F14" s="83">
        <v>0</v>
      </c>
      <c r="G14" s="201">
        <f t="shared" si="0"/>
        <v>6</v>
      </c>
    </row>
    <row r="15" spans="2:7" ht="27.95" customHeight="1" x14ac:dyDescent="0.2">
      <c r="B15" s="87" t="s">
        <v>44</v>
      </c>
      <c r="C15" s="67">
        <v>5</v>
      </c>
      <c r="D15" s="83">
        <v>0</v>
      </c>
      <c r="E15" s="83">
        <v>0</v>
      </c>
      <c r="F15" s="83">
        <v>0</v>
      </c>
      <c r="G15" s="201">
        <f t="shared" si="0"/>
        <v>5</v>
      </c>
    </row>
    <row r="16" spans="2:7" ht="27.95" customHeight="1" x14ac:dyDescent="0.2">
      <c r="B16" s="87" t="s">
        <v>45</v>
      </c>
      <c r="C16" s="67">
        <v>2</v>
      </c>
      <c r="D16" s="83">
        <v>0</v>
      </c>
      <c r="E16" s="83">
        <v>0</v>
      </c>
      <c r="F16" s="83">
        <v>0</v>
      </c>
      <c r="G16" s="201">
        <f t="shared" si="0"/>
        <v>2</v>
      </c>
    </row>
    <row r="17" spans="2:7" ht="27.95" customHeight="1" x14ac:dyDescent="0.2">
      <c r="B17" s="87" t="s">
        <v>46</v>
      </c>
      <c r="C17" s="67">
        <v>0</v>
      </c>
      <c r="D17" s="83">
        <v>0</v>
      </c>
      <c r="E17" s="83">
        <v>1</v>
      </c>
      <c r="F17" s="83">
        <v>0</v>
      </c>
      <c r="G17" s="201">
        <f t="shared" si="0"/>
        <v>1</v>
      </c>
    </row>
    <row r="18" spans="2:7" ht="27.95" customHeight="1" x14ac:dyDescent="0.2">
      <c r="B18" s="87" t="s">
        <v>47</v>
      </c>
      <c r="C18" s="67">
        <v>3</v>
      </c>
      <c r="D18" s="83">
        <v>0</v>
      </c>
      <c r="E18" s="83">
        <v>0</v>
      </c>
      <c r="F18" s="83">
        <v>0</v>
      </c>
      <c r="G18" s="201">
        <f t="shared" si="0"/>
        <v>3</v>
      </c>
    </row>
    <row r="19" spans="2:7" ht="27.95" customHeight="1" x14ac:dyDescent="0.2">
      <c r="B19" s="87" t="s">
        <v>48</v>
      </c>
      <c r="C19" s="67">
        <v>17</v>
      </c>
      <c r="D19" s="83">
        <v>0</v>
      </c>
      <c r="E19" s="83">
        <v>0</v>
      </c>
      <c r="F19" s="83">
        <v>0</v>
      </c>
      <c r="G19" s="201">
        <f t="shared" si="0"/>
        <v>17</v>
      </c>
    </row>
    <row r="20" spans="2:7" ht="27.95" customHeight="1" x14ac:dyDescent="0.2">
      <c r="B20" s="87" t="s">
        <v>49</v>
      </c>
      <c r="C20" s="67">
        <v>27</v>
      </c>
      <c r="D20" s="83">
        <v>0</v>
      </c>
      <c r="E20" s="83">
        <v>1</v>
      </c>
      <c r="F20" s="83">
        <v>0</v>
      </c>
      <c r="G20" s="201">
        <f t="shared" si="0"/>
        <v>28</v>
      </c>
    </row>
    <row r="21" spans="2:7" ht="27.95" customHeight="1" x14ac:dyDescent="0.2">
      <c r="B21" s="87" t="s">
        <v>50</v>
      </c>
      <c r="C21" s="67">
        <v>20</v>
      </c>
      <c r="D21" s="83">
        <v>0</v>
      </c>
      <c r="E21" s="83">
        <v>1</v>
      </c>
      <c r="F21" s="83">
        <v>0</v>
      </c>
      <c r="G21" s="201">
        <f t="shared" si="0"/>
        <v>21</v>
      </c>
    </row>
    <row r="22" spans="2:7" ht="27.95" customHeight="1" x14ac:dyDescent="0.2">
      <c r="B22" s="87" t="s">
        <v>51</v>
      </c>
      <c r="C22" s="67">
        <v>17</v>
      </c>
      <c r="D22" s="83">
        <v>2</v>
      </c>
      <c r="E22" s="83">
        <v>1</v>
      </c>
      <c r="F22" s="83">
        <v>0</v>
      </c>
      <c r="G22" s="199">
        <f t="shared" si="0"/>
        <v>20</v>
      </c>
    </row>
    <row r="23" spans="2:7" ht="27.95" customHeight="1" x14ac:dyDescent="0.2">
      <c r="B23" s="87" t="s">
        <v>52</v>
      </c>
      <c r="C23" s="67">
        <v>14</v>
      </c>
      <c r="D23" s="83">
        <v>0</v>
      </c>
      <c r="E23" s="83">
        <v>1</v>
      </c>
      <c r="F23" s="83">
        <v>0</v>
      </c>
      <c r="G23" s="199">
        <f t="shared" si="0"/>
        <v>15</v>
      </c>
    </row>
    <row r="24" spans="2:7" ht="27.95" customHeight="1" x14ac:dyDescent="0.2">
      <c r="B24" s="87" t="s">
        <v>53</v>
      </c>
      <c r="C24" s="67">
        <v>10</v>
      </c>
      <c r="D24" s="83">
        <v>0</v>
      </c>
      <c r="E24" s="83">
        <v>1</v>
      </c>
      <c r="F24" s="83">
        <v>0</v>
      </c>
      <c r="G24" s="199">
        <f t="shared" si="0"/>
        <v>11</v>
      </c>
    </row>
    <row r="25" spans="2:7" ht="27.95" customHeight="1" x14ac:dyDescent="0.2">
      <c r="B25" s="87" t="s">
        <v>54</v>
      </c>
      <c r="C25" s="67">
        <v>27</v>
      </c>
      <c r="D25" s="83">
        <v>1</v>
      </c>
      <c r="E25" s="83">
        <v>0</v>
      </c>
      <c r="F25" s="83">
        <v>0</v>
      </c>
      <c r="G25" s="199">
        <f t="shared" si="0"/>
        <v>28</v>
      </c>
    </row>
    <row r="26" spans="2:7" ht="27.95" customHeight="1" x14ac:dyDescent="0.2">
      <c r="B26" s="87" t="s">
        <v>55</v>
      </c>
      <c r="C26" s="67">
        <v>31</v>
      </c>
      <c r="D26" s="83">
        <v>0</v>
      </c>
      <c r="E26" s="83">
        <v>0</v>
      </c>
      <c r="F26" s="83">
        <v>0</v>
      </c>
      <c r="G26" s="199">
        <f t="shared" si="0"/>
        <v>31</v>
      </c>
    </row>
    <row r="27" spans="2:7" ht="27.95" customHeight="1" x14ac:dyDescent="0.2">
      <c r="B27" s="87" t="s">
        <v>56</v>
      </c>
      <c r="C27" s="67">
        <v>17</v>
      </c>
      <c r="D27" s="83">
        <v>0</v>
      </c>
      <c r="E27" s="83">
        <v>0</v>
      </c>
      <c r="F27" s="83">
        <v>0</v>
      </c>
      <c r="G27" s="199">
        <f t="shared" si="0"/>
        <v>17</v>
      </c>
    </row>
    <row r="28" spans="2:7" ht="27.95" customHeight="1" x14ac:dyDescent="0.2">
      <c r="B28" s="87" t="s">
        <v>57</v>
      </c>
      <c r="C28" s="83">
        <v>16</v>
      </c>
      <c r="D28" s="83">
        <v>0</v>
      </c>
      <c r="E28" s="83">
        <v>1</v>
      </c>
      <c r="F28" s="83">
        <v>0</v>
      </c>
      <c r="G28" s="199">
        <f t="shared" si="0"/>
        <v>17</v>
      </c>
    </row>
    <row r="29" spans="2:7" ht="27.95" customHeight="1" x14ac:dyDescent="0.2">
      <c r="B29" s="87" t="s">
        <v>58</v>
      </c>
      <c r="C29" s="83">
        <v>15</v>
      </c>
      <c r="D29" s="83">
        <v>0</v>
      </c>
      <c r="E29" s="83">
        <v>1</v>
      </c>
      <c r="F29" s="83">
        <v>0</v>
      </c>
      <c r="G29" s="199">
        <f t="shared" si="0"/>
        <v>16</v>
      </c>
    </row>
    <row r="30" spans="2:7" ht="27.95" customHeight="1" x14ac:dyDescent="0.2">
      <c r="B30" s="87" t="s">
        <v>59</v>
      </c>
      <c r="C30" s="83">
        <v>26</v>
      </c>
      <c r="D30" s="83">
        <v>1</v>
      </c>
      <c r="E30" s="83">
        <v>0</v>
      </c>
      <c r="F30" s="83">
        <v>0</v>
      </c>
      <c r="G30" s="199">
        <f t="shared" si="0"/>
        <v>27</v>
      </c>
    </row>
    <row r="31" spans="2:7" ht="27.95" customHeight="1" x14ac:dyDescent="0.2">
      <c r="B31" s="87" t="s">
        <v>60</v>
      </c>
      <c r="C31" s="83">
        <v>16</v>
      </c>
      <c r="D31" s="83">
        <v>0</v>
      </c>
      <c r="E31" s="83">
        <v>0</v>
      </c>
      <c r="F31" s="83">
        <v>1</v>
      </c>
      <c r="G31" s="201">
        <f t="shared" si="0"/>
        <v>17</v>
      </c>
    </row>
    <row r="32" spans="2:7" ht="27.95" customHeight="1" x14ac:dyDescent="0.2">
      <c r="B32" s="87" t="s">
        <v>61</v>
      </c>
      <c r="C32" s="83">
        <v>11</v>
      </c>
      <c r="D32" s="83">
        <v>0</v>
      </c>
      <c r="E32" s="83">
        <v>0</v>
      </c>
      <c r="F32" s="83">
        <v>0</v>
      </c>
      <c r="G32" s="201">
        <f t="shared" si="0"/>
        <v>11</v>
      </c>
    </row>
    <row r="33" spans="2:7" ht="27.95" customHeight="1" x14ac:dyDescent="0.2">
      <c r="B33" s="87" t="s">
        <v>62</v>
      </c>
      <c r="C33" s="83">
        <v>14</v>
      </c>
      <c r="D33" s="83">
        <v>0</v>
      </c>
      <c r="E33" s="83">
        <v>0</v>
      </c>
      <c r="F33" s="83">
        <v>0</v>
      </c>
      <c r="G33" s="201">
        <f t="shared" si="0"/>
        <v>14</v>
      </c>
    </row>
    <row r="34" spans="2:7" ht="27.95" customHeight="1" x14ac:dyDescent="0.2">
      <c r="B34" s="87" t="s">
        <v>63</v>
      </c>
      <c r="C34" s="83">
        <v>10</v>
      </c>
      <c r="D34" s="83">
        <v>0</v>
      </c>
      <c r="E34" s="83">
        <v>0</v>
      </c>
      <c r="F34" s="83">
        <v>0</v>
      </c>
      <c r="G34" s="201">
        <f t="shared" si="0"/>
        <v>10</v>
      </c>
    </row>
    <row r="35" spans="2:7" ht="27.95" customHeight="1" x14ac:dyDescent="0.2">
      <c r="B35" s="88" t="s">
        <v>64</v>
      </c>
      <c r="C35" s="83">
        <v>9</v>
      </c>
      <c r="D35" s="83">
        <v>0</v>
      </c>
      <c r="E35" s="83">
        <v>0</v>
      </c>
      <c r="F35" s="83">
        <v>0</v>
      </c>
      <c r="G35" s="201">
        <f t="shared" si="0"/>
        <v>9</v>
      </c>
    </row>
    <row r="36" spans="2:7" s="94" customFormat="1" ht="5.25" customHeight="1" thickBot="1" x14ac:dyDescent="0.25">
      <c r="B36" s="80"/>
      <c r="C36" s="81"/>
      <c r="D36" s="81"/>
      <c r="E36" s="81"/>
      <c r="F36" s="81"/>
      <c r="G36" s="82" t="s">
        <v>65</v>
      </c>
    </row>
    <row r="37" spans="2:7" ht="27.95" customHeight="1" thickTop="1" x14ac:dyDescent="0.2">
      <c r="B37" s="89" t="s">
        <v>5</v>
      </c>
      <c r="C37" s="90">
        <f>SUM(C12:C36)</f>
        <v>325</v>
      </c>
      <c r="D37" s="90">
        <f>SUM(D12:D36)</f>
        <v>5</v>
      </c>
      <c r="E37" s="90">
        <f>SUM(E12:E36)</f>
        <v>9</v>
      </c>
      <c r="F37" s="90">
        <f>SUM(F12:F35)</f>
        <v>1</v>
      </c>
      <c r="G37" s="91">
        <f>SUM(C37:F37)</f>
        <v>340</v>
      </c>
    </row>
    <row r="38" spans="2:7" ht="27.95" customHeight="1" x14ac:dyDescent="0.2">
      <c r="B38" s="55"/>
      <c r="C38" s="56"/>
      <c r="D38" s="56"/>
      <c r="E38" s="56"/>
      <c r="F38" s="56"/>
      <c r="G38" s="58"/>
    </row>
    <row r="39" spans="2:7" ht="27.95" customHeight="1" x14ac:dyDescent="0.2">
      <c r="B39" s="57"/>
      <c r="C39" s="58"/>
      <c r="D39" s="58"/>
      <c r="E39" s="58"/>
      <c r="F39" s="58"/>
      <c r="G39" s="58"/>
    </row>
    <row r="40" spans="2:7" ht="8.25" customHeight="1" x14ac:dyDescent="0.2">
      <c r="B40" s="55"/>
      <c r="C40" s="55"/>
      <c r="D40" s="55"/>
      <c r="E40" s="56"/>
      <c r="F40" s="56"/>
      <c r="G40" s="58"/>
    </row>
    <row r="41" spans="2:7" ht="23.25" customHeight="1" x14ac:dyDescent="0.2">
      <c r="B41" s="57"/>
      <c r="C41" s="58"/>
      <c r="D41" s="58"/>
      <c r="E41" s="58"/>
      <c r="F41" s="58"/>
      <c r="G41" s="58"/>
    </row>
    <row r="42" spans="2:7" ht="30.95" customHeight="1" x14ac:dyDescent="0.2">
      <c r="B42" s="57"/>
      <c r="C42" s="58"/>
      <c r="D42" s="58"/>
      <c r="E42" s="58"/>
      <c r="F42" s="58"/>
      <c r="G42" s="58"/>
    </row>
    <row r="43" spans="2:7" ht="30.95" customHeight="1" x14ac:dyDescent="0.2">
      <c r="B43" s="59"/>
      <c r="C43" s="58"/>
      <c r="D43" s="58"/>
      <c r="E43" s="58"/>
      <c r="F43" s="58"/>
      <c r="G43" s="58"/>
    </row>
    <row r="44" spans="2:7" ht="30.95" customHeight="1" x14ac:dyDescent="0.2">
      <c r="B44" s="60"/>
      <c r="C44" s="60"/>
      <c r="D44" s="60"/>
      <c r="E44" s="60"/>
      <c r="F44" s="60"/>
      <c r="G44" s="58"/>
    </row>
    <row r="45" spans="2:7" ht="30.95" customHeight="1" x14ac:dyDescent="0.2">
      <c r="B45" s="60"/>
      <c r="C45" s="60"/>
      <c r="D45" s="60"/>
      <c r="E45" s="60"/>
      <c r="F45" s="60"/>
      <c r="G45" s="58"/>
    </row>
    <row r="46" spans="2:7" ht="30.95" customHeight="1" x14ac:dyDescent="0.2">
      <c r="B46" s="61"/>
      <c r="C46" s="61"/>
      <c r="D46" s="61"/>
      <c r="E46" s="61"/>
      <c r="F46" s="61"/>
      <c r="G46" s="58"/>
    </row>
    <row r="47" spans="2:7" ht="30.95" customHeight="1" x14ac:dyDescent="0.2">
      <c r="B47" s="62"/>
      <c r="C47" s="62"/>
      <c r="D47" s="62"/>
      <c r="E47" s="62"/>
      <c r="F47" s="62"/>
      <c r="G47" s="58"/>
    </row>
    <row r="48" spans="2:7" ht="30.95" customHeight="1" x14ac:dyDescent="0.2">
      <c r="B48" s="63"/>
      <c r="C48" s="63"/>
      <c r="D48" s="63"/>
      <c r="E48" s="63"/>
      <c r="F48" s="63"/>
      <c r="G48" s="58"/>
    </row>
    <row r="49" spans="2:7" ht="30.95" customHeight="1" x14ac:dyDescent="0.2">
      <c r="B49" s="57"/>
      <c r="C49" s="58"/>
      <c r="D49" s="58"/>
      <c r="E49" s="58"/>
      <c r="F49" s="58"/>
      <c r="G49" s="58"/>
    </row>
    <row r="50" spans="2:7" ht="30.95" customHeight="1" x14ac:dyDescent="0.2">
      <c r="B50" s="57"/>
      <c r="C50" s="58"/>
      <c r="D50" s="58"/>
      <c r="E50" s="58"/>
      <c r="F50" s="58"/>
      <c r="G50" s="58"/>
    </row>
    <row r="51" spans="2:7" ht="30.95" customHeight="1" x14ac:dyDescent="0.2">
      <c r="B51" s="57"/>
      <c r="C51" s="58"/>
      <c r="D51" s="58"/>
      <c r="E51" s="58"/>
      <c r="F51" s="58"/>
      <c r="G51" s="58"/>
    </row>
    <row r="52" spans="2:7" ht="30.95" customHeight="1" x14ac:dyDescent="0.2">
      <c r="B52" s="57"/>
      <c r="C52" s="58"/>
      <c r="D52" s="58"/>
      <c r="E52" s="58"/>
      <c r="F52" s="58"/>
      <c r="G52" s="58"/>
    </row>
    <row r="53" spans="2:7" ht="30.95" customHeight="1" x14ac:dyDescent="0.2">
      <c r="B53" s="57"/>
      <c r="C53" s="58"/>
      <c r="D53" s="58"/>
      <c r="E53" s="58"/>
      <c r="F53" s="58"/>
      <c r="G53" s="58"/>
    </row>
    <row r="54" spans="2:7" ht="30.95" customHeight="1" x14ac:dyDescent="0.2">
      <c r="B54" s="64"/>
      <c r="C54" s="56"/>
      <c r="D54" s="56"/>
      <c r="E54" s="56"/>
      <c r="F54" s="56"/>
      <c r="G54" s="58"/>
    </row>
    <row r="55" spans="2:7" ht="30.95" customHeight="1" x14ac:dyDescent="0.2">
      <c r="B55" s="57"/>
      <c r="C55" s="58"/>
      <c r="D55" s="58"/>
      <c r="E55" s="58"/>
      <c r="F55" s="58"/>
      <c r="G55" s="58"/>
    </row>
    <row r="56" spans="2:7" ht="30.95" customHeight="1" x14ac:dyDescent="0.2">
      <c r="B56" s="57"/>
      <c r="C56" s="58"/>
      <c r="D56" s="58"/>
      <c r="E56" s="58"/>
      <c r="F56" s="58"/>
      <c r="G56" s="58"/>
    </row>
    <row r="57" spans="2:7" ht="30.95" customHeight="1" x14ac:dyDescent="0.2">
      <c r="B57" s="59"/>
      <c r="C57" s="58"/>
      <c r="D57" s="58"/>
      <c r="E57" s="58"/>
      <c r="F57" s="58"/>
      <c r="G57" s="58"/>
    </row>
    <row r="58" spans="2:7" ht="15" x14ac:dyDescent="0.2">
      <c r="B58" s="92"/>
      <c r="C58" s="92"/>
      <c r="D58" s="92"/>
      <c r="E58" s="92"/>
      <c r="F58" s="92"/>
      <c r="G58" s="58"/>
    </row>
    <row r="59" spans="2:7" ht="15" x14ac:dyDescent="0.2">
      <c r="B59" s="92"/>
      <c r="C59" s="92"/>
      <c r="D59" s="92"/>
      <c r="E59" s="92"/>
      <c r="F59" s="92"/>
      <c r="G59" s="58"/>
    </row>
    <row r="60" spans="2:7" ht="15" x14ac:dyDescent="0.2">
      <c r="B60" s="92"/>
      <c r="C60" s="92"/>
      <c r="D60" s="92"/>
      <c r="E60" s="92"/>
      <c r="F60" s="92"/>
      <c r="G60" s="58"/>
    </row>
    <row r="61" spans="2:7" ht="15" x14ac:dyDescent="0.2">
      <c r="B61" s="92"/>
      <c r="C61" s="92"/>
      <c r="D61" s="92"/>
      <c r="E61" s="92"/>
      <c r="F61" s="92"/>
      <c r="G61" s="58"/>
    </row>
    <row r="62" spans="2:7" ht="15" x14ac:dyDescent="0.2">
      <c r="B62" s="92"/>
      <c r="C62" s="92"/>
      <c r="D62" s="92"/>
      <c r="E62" s="92"/>
      <c r="F62" s="92"/>
      <c r="G62" s="58"/>
    </row>
    <row r="63" spans="2:7" ht="15" x14ac:dyDescent="0.2">
      <c r="B63" s="92"/>
      <c r="C63" s="92"/>
      <c r="D63" s="92"/>
      <c r="E63" s="92"/>
      <c r="F63" s="92"/>
      <c r="G63" s="58"/>
    </row>
    <row r="64" spans="2:7" ht="15" x14ac:dyDescent="0.2">
      <c r="B64" s="92"/>
      <c r="C64" s="92"/>
      <c r="D64" s="92"/>
      <c r="E64" s="92"/>
      <c r="F64" s="92"/>
      <c r="G64" s="58"/>
    </row>
    <row r="65" spans="2:7" ht="15" x14ac:dyDescent="0.2">
      <c r="B65" s="92"/>
      <c r="C65" s="92"/>
      <c r="D65" s="92"/>
      <c r="E65" s="92"/>
      <c r="F65" s="92"/>
      <c r="G65" s="58"/>
    </row>
    <row r="66" spans="2:7" ht="15" x14ac:dyDescent="0.2">
      <c r="B66" s="92"/>
      <c r="C66" s="92"/>
      <c r="D66" s="92"/>
      <c r="E66" s="92"/>
      <c r="F66" s="92"/>
      <c r="G66" s="58"/>
    </row>
    <row r="67" spans="2:7" ht="15" x14ac:dyDescent="0.2">
      <c r="B67" s="92"/>
      <c r="C67" s="92"/>
      <c r="D67" s="92"/>
      <c r="E67" s="92"/>
      <c r="F67" s="92"/>
      <c r="G67" s="58"/>
    </row>
    <row r="68" spans="2:7" ht="15" x14ac:dyDescent="0.2">
      <c r="B68" s="92"/>
      <c r="C68" s="92"/>
      <c r="D68" s="92"/>
      <c r="E68" s="92"/>
      <c r="F68" s="92"/>
      <c r="G68" s="58"/>
    </row>
    <row r="69" spans="2:7" ht="15" x14ac:dyDescent="0.2">
      <c r="B69" s="92"/>
      <c r="C69" s="92"/>
      <c r="D69" s="92"/>
      <c r="E69" s="92"/>
      <c r="F69" s="92"/>
      <c r="G69" s="58"/>
    </row>
    <row r="70" spans="2:7" ht="15" x14ac:dyDescent="0.2">
      <c r="B70" s="92"/>
      <c r="C70" s="92"/>
      <c r="D70" s="92"/>
      <c r="E70" s="92"/>
      <c r="F70" s="92"/>
      <c r="G70" s="58"/>
    </row>
    <row r="71" spans="2:7" ht="15" x14ac:dyDescent="0.2">
      <c r="B71" s="92"/>
      <c r="C71" s="92"/>
      <c r="D71" s="92"/>
      <c r="E71" s="92"/>
      <c r="F71" s="92"/>
      <c r="G71" s="58"/>
    </row>
    <row r="72" spans="2:7" ht="15" x14ac:dyDescent="0.2">
      <c r="B72" s="92"/>
      <c r="C72" s="92"/>
      <c r="D72" s="92"/>
      <c r="E72" s="92"/>
      <c r="F72" s="92"/>
      <c r="G72" s="58"/>
    </row>
    <row r="73" spans="2:7" ht="15" x14ac:dyDescent="0.2">
      <c r="B73" s="92"/>
      <c r="C73" s="92"/>
      <c r="D73" s="92"/>
      <c r="E73" s="92"/>
      <c r="F73" s="92"/>
      <c r="G73" s="58"/>
    </row>
    <row r="74" spans="2:7" ht="15" x14ac:dyDescent="0.2">
      <c r="B74" s="92"/>
      <c r="C74" s="92"/>
      <c r="D74" s="92"/>
      <c r="E74" s="92"/>
      <c r="F74" s="92"/>
      <c r="G74" s="58"/>
    </row>
    <row r="75" spans="2:7" ht="15" x14ac:dyDescent="0.2">
      <c r="B75" s="92"/>
      <c r="C75" s="92"/>
      <c r="D75" s="92"/>
      <c r="E75" s="92"/>
      <c r="F75" s="92"/>
      <c r="G75" s="58"/>
    </row>
    <row r="76" spans="2:7" ht="15" x14ac:dyDescent="0.2">
      <c r="B76" s="92"/>
      <c r="C76" s="92"/>
      <c r="D76" s="92"/>
      <c r="E76" s="92"/>
      <c r="F76" s="92"/>
      <c r="G76" s="58"/>
    </row>
    <row r="77" spans="2:7" ht="15" x14ac:dyDescent="0.2">
      <c r="B77" s="92"/>
      <c r="C77" s="92"/>
      <c r="D77" s="92"/>
      <c r="E77" s="92"/>
      <c r="F77" s="92"/>
      <c r="G77" s="58"/>
    </row>
    <row r="78" spans="2:7" ht="15" x14ac:dyDescent="0.2">
      <c r="B78" s="92"/>
      <c r="C78" s="92"/>
      <c r="D78" s="92"/>
      <c r="E78" s="92"/>
      <c r="F78" s="92"/>
      <c r="G78" s="58"/>
    </row>
    <row r="79" spans="2:7" ht="15" x14ac:dyDescent="0.2">
      <c r="B79" s="92"/>
      <c r="C79" s="92"/>
      <c r="D79" s="92"/>
      <c r="E79" s="92"/>
      <c r="F79" s="92"/>
      <c r="G79" s="58"/>
    </row>
    <row r="80" spans="2:7" ht="15" x14ac:dyDescent="0.2">
      <c r="B80" s="92"/>
      <c r="C80" s="92"/>
      <c r="D80" s="92"/>
      <c r="E80" s="92"/>
      <c r="F80" s="92"/>
      <c r="G80" s="58"/>
    </row>
    <row r="81" spans="2:7" ht="15" x14ac:dyDescent="0.2">
      <c r="B81" s="92"/>
      <c r="C81" s="92"/>
      <c r="D81" s="92"/>
      <c r="E81" s="92"/>
      <c r="F81" s="92"/>
      <c r="G81" s="58"/>
    </row>
    <row r="82" spans="2:7" ht="15" x14ac:dyDescent="0.2">
      <c r="B82" s="92"/>
      <c r="C82" s="92"/>
      <c r="D82" s="92"/>
      <c r="E82" s="92"/>
      <c r="F82" s="92"/>
      <c r="G82" s="58"/>
    </row>
    <row r="83" spans="2:7" ht="15" x14ac:dyDescent="0.2">
      <c r="B83" s="92"/>
      <c r="C83" s="92"/>
      <c r="D83" s="92"/>
      <c r="E83" s="92"/>
      <c r="F83" s="92"/>
      <c r="G83" s="58"/>
    </row>
    <row r="84" spans="2:7" ht="15" x14ac:dyDescent="0.2">
      <c r="B84" s="92"/>
      <c r="C84" s="92"/>
      <c r="D84" s="92"/>
      <c r="E84" s="92"/>
      <c r="F84" s="92"/>
      <c r="G84" s="58"/>
    </row>
    <row r="85" spans="2:7" ht="15" x14ac:dyDescent="0.2">
      <c r="B85" s="92"/>
      <c r="C85" s="92"/>
      <c r="D85" s="92"/>
      <c r="E85" s="92"/>
      <c r="F85" s="92"/>
      <c r="G85" s="58"/>
    </row>
    <row r="86" spans="2:7" ht="15.75" x14ac:dyDescent="0.2">
      <c r="B86" s="92"/>
      <c r="C86" s="92"/>
      <c r="D86" s="92"/>
      <c r="E86" s="92"/>
      <c r="F86" s="92"/>
      <c r="G86" s="93"/>
    </row>
    <row r="87" spans="2:7" ht="15.75" x14ac:dyDescent="0.2">
      <c r="B87" s="92"/>
      <c r="C87" s="92"/>
      <c r="D87" s="92"/>
      <c r="E87" s="92"/>
      <c r="F87" s="92"/>
      <c r="G87" s="56"/>
    </row>
    <row r="88" spans="2:7" ht="15" x14ac:dyDescent="0.2">
      <c r="B88" s="92"/>
      <c r="C88" s="92"/>
      <c r="D88" s="92"/>
      <c r="E88" s="92"/>
      <c r="F88" s="92"/>
      <c r="G88" s="58"/>
    </row>
    <row r="89" spans="2:7" ht="15.75" x14ac:dyDescent="0.2">
      <c r="B89" s="92"/>
      <c r="C89" s="92"/>
      <c r="D89" s="92"/>
      <c r="E89" s="92"/>
      <c r="F89" s="92"/>
      <c r="G89" s="56"/>
    </row>
    <row r="90" spans="2:7" ht="15" x14ac:dyDescent="0.2">
      <c r="B90" s="92"/>
      <c r="C90" s="92"/>
      <c r="D90" s="92"/>
      <c r="E90" s="92"/>
      <c r="F90" s="92"/>
      <c r="G90" s="58"/>
    </row>
    <row r="91" spans="2:7" ht="15" x14ac:dyDescent="0.2">
      <c r="B91" s="92"/>
      <c r="C91" s="92"/>
      <c r="D91" s="92"/>
      <c r="E91" s="92"/>
      <c r="F91" s="92"/>
      <c r="G91" s="58"/>
    </row>
    <row r="92" spans="2:7" ht="15" x14ac:dyDescent="0.2">
      <c r="B92" s="92"/>
      <c r="C92" s="92"/>
      <c r="D92" s="92"/>
      <c r="E92" s="92"/>
      <c r="F92" s="92"/>
      <c r="G92" s="58"/>
    </row>
    <row r="93" spans="2:7" x14ac:dyDescent="0.2">
      <c r="B93" s="92"/>
      <c r="C93" s="92"/>
      <c r="D93" s="92"/>
      <c r="E93" s="92"/>
      <c r="F93" s="92"/>
      <c r="G93" s="60"/>
    </row>
    <row r="94" spans="2:7" x14ac:dyDescent="0.2">
      <c r="B94" s="92"/>
      <c r="C94" s="92"/>
      <c r="D94" s="92"/>
      <c r="E94" s="92"/>
      <c r="F94" s="92"/>
      <c r="G94" s="60"/>
    </row>
    <row r="95" spans="2:7" ht="15.75" x14ac:dyDescent="0.2">
      <c r="B95" s="92"/>
      <c r="C95" s="92"/>
      <c r="D95" s="92"/>
      <c r="E95" s="92"/>
      <c r="F95" s="92"/>
      <c r="G95" s="61"/>
    </row>
    <row r="96" spans="2:7" x14ac:dyDescent="0.2">
      <c r="B96" s="92"/>
      <c r="C96" s="92"/>
      <c r="D96" s="92"/>
      <c r="E96" s="92"/>
      <c r="F96" s="92"/>
      <c r="G96" s="62"/>
    </row>
    <row r="97" spans="2:7" ht="15" x14ac:dyDescent="0.2">
      <c r="B97" s="92"/>
      <c r="C97" s="92"/>
      <c r="D97" s="92"/>
      <c r="E97" s="92"/>
      <c r="F97" s="92"/>
      <c r="G97" s="63"/>
    </row>
    <row r="98" spans="2:7" ht="15" x14ac:dyDescent="0.2">
      <c r="B98" s="92"/>
      <c r="C98" s="92"/>
      <c r="D98" s="92"/>
      <c r="E98" s="92"/>
      <c r="F98" s="92"/>
      <c r="G98" s="58"/>
    </row>
    <row r="99" spans="2:7" ht="15" x14ac:dyDescent="0.2">
      <c r="G99" s="58"/>
    </row>
    <row r="100" spans="2:7" ht="15" x14ac:dyDescent="0.2">
      <c r="G100" s="58"/>
    </row>
    <row r="101" spans="2:7" ht="15" x14ac:dyDescent="0.2">
      <c r="G101" s="58"/>
    </row>
    <row r="102" spans="2:7" ht="15" x14ac:dyDescent="0.2">
      <c r="G102" s="58"/>
    </row>
    <row r="103" spans="2:7" ht="15.75" x14ac:dyDescent="0.2">
      <c r="G103" s="56"/>
    </row>
    <row r="104" spans="2:7" ht="15" x14ac:dyDescent="0.2">
      <c r="G104" s="58"/>
    </row>
    <row r="105" spans="2:7" ht="15" x14ac:dyDescent="0.2">
      <c r="G105" s="58"/>
    </row>
    <row r="106" spans="2:7" ht="15" x14ac:dyDescent="0.2">
      <c r="G106" s="58"/>
    </row>
  </sheetData>
  <mergeCells count="1">
    <mergeCell ref="B9:G9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01"/>
  <sheetViews>
    <sheetView showGridLines="0" topLeftCell="A15" workbookViewId="0">
      <selection activeCell="B33" sqref="B33"/>
    </sheetView>
  </sheetViews>
  <sheetFormatPr baseColWidth="10" defaultColWidth="11.42578125" defaultRowHeight="12.75" x14ac:dyDescent="0.2"/>
  <cols>
    <col min="1" max="1" width="2.5703125" style="46" customWidth="1"/>
    <col min="2" max="2" width="20.7109375" style="46" customWidth="1"/>
    <col min="3" max="3" width="15" style="46" customWidth="1"/>
    <col min="4" max="4" width="18.85546875" style="46" customWidth="1"/>
    <col min="5" max="5" width="19.42578125" style="46" customWidth="1"/>
    <col min="6" max="6" width="21.85546875" style="46" customWidth="1"/>
    <col min="7" max="7" width="15.5703125" style="46" customWidth="1"/>
    <col min="8" max="257" width="11.42578125" style="46"/>
    <col min="258" max="258" width="22.5703125" style="46" customWidth="1"/>
    <col min="259" max="259" width="14.7109375" style="46" customWidth="1"/>
    <col min="260" max="260" width="17.140625" style="46" customWidth="1"/>
    <col min="261" max="261" width="18.42578125" style="46" customWidth="1"/>
    <col min="262" max="262" width="15.42578125" style="46" customWidth="1"/>
    <col min="263" max="263" width="15.5703125" style="46" customWidth="1"/>
    <col min="264" max="513" width="11.42578125" style="46"/>
    <col min="514" max="514" width="22.5703125" style="46" customWidth="1"/>
    <col min="515" max="515" width="14.7109375" style="46" customWidth="1"/>
    <col min="516" max="516" width="17.140625" style="46" customWidth="1"/>
    <col min="517" max="517" width="18.42578125" style="46" customWidth="1"/>
    <col min="518" max="518" width="15.42578125" style="46" customWidth="1"/>
    <col min="519" max="519" width="15.5703125" style="46" customWidth="1"/>
    <col min="520" max="769" width="11.42578125" style="46"/>
    <col min="770" max="770" width="22.5703125" style="46" customWidth="1"/>
    <col min="771" max="771" width="14.7109375" style="46" customWidth="1"/>
    <col min="772" max="772" width="17.140625" style="46" customWidth="1"/>
    <col min="773" max="773" width="18.42578125" style="46" customWidth="1"/>
    <col min="774" max="774" width="15.42578125" style="46" customWidth="1"/>
    <col min="775" max="775" width="15.5703125" style="46" customWidth="1"/>
    <col min="776" max="1025" width="11.42578125" style="46"/>
    <col min="1026" max="1026" width="22.5703125" style="46" customWidth="1"/>
    <col min="1027" max="1027" width="14.7109375" style="46" customWidth="1"/>
    <col min="1028" max="1028" width="17.140625" style="46" customWidth="1"/>
    <col min="1029" max="1029" width="18.42578125" style="46" customWidth="1"/>
    <col min="1030" max="1030" width="15.42578125" style="46" customWidth="1"/>
    <col min="1031" max="1031" width="15.5703125" style="46" customWidth="1"/>
    <col min="1032" max="1281" width="11.42578125" style="46"/>
    <col min="1282" max="1282" width="22.5703125" style="46" customWidth="1"/>
    <col min="1283" max="1283" width="14.7109375" style="46" customWidth="1"/>
    <col min="1284" max="1284" width="17.140625" style="46" customWidth="1"/>
    <col min="1285" max="1285" width="18.42578125" style="46" customWidth="1"/>
    <col min="1286" max="1286" width="15.42578125" style="46" customWidth="1"/>
    <col min="1287" max="1287" width="15.5703125" style="46" customWidth="1"/>
    <col min="1288" max="1537" width="11.42578125" style="46"/>
    <col min="1538" max="1538" width="22.5703125" style="46" customWidth="1"/>
    <col min="1539" max="1539" width="14.7109375" style="46" customWidth="1"/>
    <col min="1540" max="1540" width="17.140625" style="46" customWidth="1"/>
    <col min="1541" max="1541" width="18.42578125" style="46" customWidth="1"/>
    <col min="1542" max="1542" width="15.42578125" style="46" customWidth="1"/>
    <col min="1543" max="1543" width="15.5703125" style="46" customWidth="1"/>
    <col min="1544" max="1793" width="11.42578125" style="46"/>
    <col min="1794" max="1794" width="22.5703125" style="46" customWidth="1"/>
    <col min="1795" max="1795" width="14.7109375" style="46" customWidth="1"/>
    <col min="1796" max="1796" width="17.140625" style="46" customWidth="1"/>
    <col min="1797" max="1797" width="18.42578125" style="46" customWidth="1"/>
    <col min="1798" max="1798" width="15.42578125" style="46" customWidth="1"/>
    <col min="1799" max="1799" width="15.5703125" style="46" customWidth="1"/>
    <col min="1800" max="2049" width="11.42578125" style="46"/>
    <col min="2050" max="2050" width="22.5703125" style="46" customWidth="1"/>
    <col min="2051" max="2051" width="14.7109375" style="46" customWidth="1"/>
    <col min="2052" max="2052" width="17.140625" style="46" customWidth="1"/>
    <col min="2053" max="2053" width="18.42578125" style="46" customWidth="1"/>
    <col min="2054" max="2054" width="15.42578125" style="46" customWidth="1"/>
    <col min="2055" max="2055" width="15.5703125" style="46" customWidth="1"/>
    <col min="2056" max="2305" width="11.42578125" style="46"/>
    <col min="2306" max="2306" width="22.5703125" style="46" customWidth="1"/>
    <col min="2307" max="2307" width="14.7109375" style="46" customWidth="1"/>
    <col min="2308" max="2308" width="17.140625" style="46" customWidth="1"/>
    <col min="2309" max="2309" width="18.42578125" style="46" customWidth="1"/>
    <col min="2310" max="2310" width="15.42578125" style="46" customWidth="1"/>
    <col min="2311" max="2311" width="15.5703125" style="46" customWidth="1"/>
    <col min="2312" max="2561" width="11.42578125" style="46"/>
    <col min="2562" max="2562" width="22.5703125" style="46" customWidth="1"/>
    <col min="2563" max="2563" width="14.7109375" style="46" customWidth="1"/>
    <col min="2564" max="2564" width="17.140625" style="46" customWidth="1"/>
    <col min="2565" max="2565" width="18.42578125" style="46" customWidth="1"/>
    <col min="2566" max="2566" width="15.42578125" style="46" customWidth="1"/>
    <col min="2567" max="2567" width="15.5703125" style="46" customWidth="1"/>
    <col min="2568" max="2817" width="11.42578125" style="46"/>
    <col min="2818" max="2818" width="22.5703125" style="46" customWidth="1"/>
    <col min="2819" max="2819" width="14.7109375" style="46" customWidth="1"/>
    <col min="2820" max="2820" width="17.140625" style="46" customWidth="1"/>
    <col min="2821" max="2821" width="18.42578125" style="46" customWidth="1"/>
    <col min="2822" max="2822" width="15.42578125" style="46" customWidth="1"/>
    <col min="2823" max="2823" width="15.5703125" style="46" customWidth="1"/>
    <col min="2824" max="3073" width="11.42578125" style="46"/>
    <col min="3074" max="3074" width="22.5703125" style="46" customWidth="1"/>
    <col min="3075" max="3075" width="14.7109375" style="46" customWidth="1"/>
    <col min="3076" max="3076" width="17.140625" style="46" customWidth="1"/>
    <col min="3077" max="3077" width="18.42578125" style="46" customWidth="1"/>
    <col min="3078" max="3078" width="15.42578125" style="46" customWidth="1"/>
    <col min="3079" max="3079" width="15.5703125" style="46" customWidth="1"/>
    <col min="3080" max="3329" width="11.42578125" style="46"/>
    <col min="3330" max="3330" width="22.5703125" style="46" customWidth="1"/>
    <col min="3331" max="3331" width="14.7109375" style="46" customWidth="1"/>
    <col min="3332" max="3332" width="17.140625" style="46" customWidth="1"/>
    <col min="3333" max="3333" width="18.42578125" style="46" customWidth="1"/>
    <col min="3334" max="3334" width="15.42578125" style="46" customWidth="1"/>
    <col min="3335" max="3335" width="15.5703125" style="46" customWidth="1"/>
    <col min="3336" max="3585" width="11.42578125" style="46"/>
    <col min="3586" max="3586" width="22.5703125" style="46" customWidth="1"/>
    <col min="3587" max="3587" width="14.7109375" style="46" customWidth="1"/>
    <col min="3588" max="3588" width="17.140625" style="46" customWidth="1"/>
    <col min="3589" max="3589" width="18.42578125" style="46" customWidth="1"/>
    <col min="3590" max="3590" width="15.42578125" style="46" customWidth="1"/>
    <col min="3591" max="3591" width="15.5703125" style="46" customWidth="1"/>
    <col min="3592" max="3841" width="11.42578125" style="46"/>
    <col min="3842" max="3842" width="22.5703125" style="46" customWidth="1"/>
    <col min="3843" max="3843" width="14.7109375" style="46" customWidth="1"/>
    <col min="3844" max="3844" width="17.140625" style="46" customWidth="1"/>
    <col min="3845" max="3845" width="18.42578125" style="46" customWidth="1"/>
    <col min="3846" max="3846" width="15.42578125" style="46" customWidth="1"/>
    <col min="3847" max="3847" width="15.5703125" style="46" customWidth="1"/>
    <col min="3848" max="4097" width="11.42578125" style="46"/>
    <col min="4098" max="4098" width="22.5703125" style="46" customWidth="1"/>
    <col min="4099" max="4099" width="14.7109375" style="46" customWidth="1"/>
    <col min="4100" max="4100" width="17.140625" style="46" customWidth="1"/>
    <col min="4101" max="4101" width="18.42578125" style="46" customWidth="1"/>
    <col min="4102" max="4102" width="15.42578125" style="46" customWidth="1"/>
    <col min="4103" max="4103" width="15.5703125" style="46" customWidth="1"/>
    <col min="4104" max="4353" width="11.42578125" style="46"/>
    <col min="4354" max="4354" width="22.5703125" style="46" customWidth="1"/>
    <col min="4355" max="4355" width="14.7109375" style="46" customWidth="1"/>
    <col min="4356" max="4356" width="17.140625" style="46" customWidth="1"/>
    <col min="4357" max="4357" width="18.42578125" style="46" customWidth="1"/>
    <col min="4358" max="4358" width="15.42578125" style="46" customWidth="1"/>
    <col min="4359" max="4359" width="15.5703125" style="46" customWidth="1"/>
    <col min="4360" max="4609" width="11.42578125" style="46"/>
    <col min="4610" max="4610" width="22.5703125" style="46" customWidth="1"/>
    <col min="4611" max="4611" width="14.7109375" style="46" customWidth="1"/>
    <col min="4612" max="4612" width="17.140625" style="46" customWidth="1"/>
    <col min="4613" max="4613" width="18.42578125" style="46" customWidth="1"/>
    <col min="4614" max="4614" width="15.42578125" style="46" customWidth="1"/>
    <col min="4615" max="4615" width="15.5703125" style="46" customWidth="1"/>
    <col min="4616" max="4865" width="11.42578125" style="46"/>
    <col min="4866" max="4866" width="22.5703125" style="46" customWidth="1"/>
    <col min="4867" max="4867" width="14.7109375" style="46" customWidth="1"/>
    <col min="4868" max="4868" width="17.140625" style="46" customWidth="1"/>
    <col min="4869" max="4869" width="18.42578125" style="46" customWidth="1"/>
    <col min="4870" max="4870" width="15.42578125" style="46" customWidth="1"/>
    <col min="4871" max="4871" width="15.5703125" style="46" customWidth="1"/>
    <col min="4872" max="5121" width="11.42578125" style="46"/>
    <col min="5122" max="5122" width="22.5703125" style="46" customWidth="1"/>
    <col min="5123" max="5123" width="14.7109375" style="46" customWidth="1"/>
    <col min="5124" max="5124" width="17.140625" style="46" customWidth="1"/>
    <col min="5125" max="5125" width="18.42578125" style="46" customWidth="1"/>
    <col min="5126" max="5126" width="15.42578125" style="46" customWidth="1"/>
    <col min="5127" max="5127" width="15.5703125" style="46" customWidth="1"/>
    <col min="5128" max="5377" width="11.42578125" style="46"/>
    <col min="5378" max="5378" width="22.5703125" style="46" customWidth="1"/>
    <col min="5379" max="5379" width="14.7109375" style="46" customWidth="1"/>
    <col min="5380" max="5380" width="17.140625" style="46" customWidth="1"/>
    <col min="5381" max="5381" width="18.42578125" style="46" customWidth="1"/>
    <col min="5382" max="5382" width="15.42578125" style="46" customWidth="1"/>
    <col min="5383" max="5383" width="15.5703125" style="46" customWidth="1"/>
    <col min="5384" max="5633" width="11.42578125" style="46"/>
    <col min="5634" max="5634" width="22.5703125" style="46" customWidth="1"/>
    <col min="5635" max="5635" width="14.7109375" style="46" customWidth="1"/>
    <col min="5636" max="5636" width="17.140625" style="46" customWidth="1"/>
    <col min="5637" max="5637" width="18.42578125" style="46" customWidth="1"/>
    <col min="5638" max="5638" width="15.42578125" style="46" customWidth="1"/>
    <col min="5639" max="5639" width="15.5703125" style="46" customWidth="1"/>
    <col min="5640" max="5889" width="11.42578125" style="46"/>
    <col min="5890" max="5890" width="22.5703125" style="46" customWidth="1"/>
    <col min="5891" max="5891" width="14.7109375" style="46" customWidth="1"/>
    <col min="5892" max="5892" width="17.140625" style="46" customWidth="1"/>
    <col min="5893" max="5893" width="18.42578125" style="46" customWidth="1"/>
    <col min="5894" max="5894" width="15.42578125" style="46" customWidth="1"/>
    <col min="5895" max="5895" width="15.5703125" style="46" customWidth="1"/>
    <col min="5896" max="6145" width="11.42578125" style="46"/>
    <col min="6146" max="6146" width="22.5703125" style="46" customWidth="1"/>
    <col min="6147" max="6147" width="14.7109375" style="46" customWidth="1"/>
    <col min="6148" max="6148" width="17.140625" style="46" customWidth="1"/>
    <col min="6149" max="6149" width="18.42578125" style="46" customWidth="1"/>
    <col min="6150" max="6150" width="15.42578125" style="46" customWidth="1"/>
    <col min="6151" max="6151" width="15.5703125" style="46" customWidth="1"/>
    <col min="6152" max="6401" width="11.42578125" style="46"/>
    <col min="6402" max="6402" width="22.5703125" style="46" customWidth="1"/>
    <col min="6403" max="6403" width="14.7109375" style="46" customWidth="1"/>
    <col min="6404" max="6404" width="17.140625" style="46" customWidth="1"/>
    <col min="6405" max="6405" width="18.42578125" style="46" customWidth="1"/>
    <col min="6406" max="6406" width="15.42578125" style="46" customWidth="1"/>
    <col min="6407" max="6407" width="15.5703125" style="46" customWidth="1"/>
    <col min="6408" max="6657" width="11.42578125" style="46"/>
    <col min="6658" max="6658" width="22.5703125" style="46" customWidth="1"/>
    <col min="6659" max="6659" width="14.7109375" style="46" customWidth="1"/>
    <col min="6660" max="6660" width="17.140625" style="46" customWidth="1"/>
    <col min="6661" max="6661" width="18.42578125" style="46" customWidth="1"/>
    <col min="6662" max="6662" width="15.42578125" style="46" customWidth="1"/>
    <col min="6663" max="6663" width="15.5703125" style="46" customWidth="1"/>
    <col min="6664" max="6913" width="11.42578125" style="46"/>
    <col min="6914" max="6914" width="22.5703125" style="46" customWidth="1"/>
    <col min="6915" max="6915" width="14.7109375" style="46" customWidth="1"/>
    <col min="6916" max="6916" width="17.140625" style="46" customWidth="1"/>
    <col min="6917" max="6917" width="18.42578125" style="46" customWidth="1"/>
    <col min="6918" max="6918" width="15.42578125" style="46" customWidth="1"/>
    <col min="6919" max="6919" width="15.5703125" style="46" customWidth="1"/>
    <col min="6920" max="7169" width="11.42578125" style="46"/>
    <col min="7170" max="7170" width="22.5703125" style="46" customWidth="1"/>
    <col min="7171" max="7171" width="14.7109375" style="46" customWidth="1"/>
    <col min="7172" max="7172" width="17.140625" style="46" customWidth="1"/>
    <col min="7173" max="7173" width="18.42578125" style="46" customWidth="1"/>
    <col min="7174" max="7174" width="15.42578125" style="46" customWidth="1"/>
    <col min="7175" max="7175" width="15.5703125" style="46" customWidth="1"/>
    <col min="7176" max="7425" width="11.42578125" style="46"/>
    <col min="7426" max="7426" width="22.5703125" style="46" customWidth="1"/>
    <col min="7427" max="7427" width="14.7109375" style="46" customWidth="1"/>
    <col min="7428" max="7428" width="17.140625" style="46" customWidth="1"/>
    <col min="7429" max="7429" width="18.42578125" style="46" customWidth="1"/>
    <col min="7430" max="7430" width="15.42578125" style="46" customWidth="1"/>
    <col min="7431" max="7431" width="15.5703125" style="46" customWidth="1"/>
    <col min="7432" max="7681" width="11.42578125" style="46"/>
    <col min="7682" max="7682" width="22.5703125" style="46" customWidth="1"/>
    <col min="7683" max="7683" width="14.7109375" style="46" customWidth="1"/>
    <col min="7684" max="7684" width="17.140625" style="46" customWidth="1"/>
    <col min="7685" max="7685" width="18.42578125" style="46" customWidth="1"/>
    <col min="7686" max="7686" width="15.42578125" style="46" customWidth="1"/>
    <col min="7687" max="7687" width="15.5703125" style="46" customWidth="1"/>
    <col min="7688" max="7937" width="11.42578125" style="46"/>
    <col min="7938" max="7938" width="22.5703125" style="46" customWidth="1"/>
    <col min="7939" max="7939" width="14.7109375" style="46" customWidth="1"/>
    <col min="7940" max="7940" width="17.140625" style="46" customWidth="1"/>
    <col min="7941" max="7941" width="18.42578125" style="46" customWidth="1"/>
    <col min="7942" max="7942" width="15.42578125" style="46" customWidth="1"/>
    <col min="7943" max="7943" width="15.5703125" style="46" customWidth="1"/>
    <col min="7944" max="8193" width="11.42578125" style="46"/>
    <col min="8194" max="8194" width="22.5703125" style="46" customWidth="1"/>
    <col min="8195" max="8195" width="14.7109375" style="46" customWidth="1"/>
    <col min="8196" max="8196" width="17.140625" style="46" customWidth="1"/>
    <col min="8197" max="8197" width="18.42578125" style="46" customWidth="1"/>
    <col min="8198" max="8198" width="15.42578125" style="46" customWidth="1"/>
    <col min="8199" max="8199" width="15.5703125" style="46" customWidth="1"/>
    <col min="8200" max="8449" width="11.42578125" style="46"/>
    <col min="8450" max="8450" width="22.5703125" style="46" customWidth="1"/>
    <col min="8451" max="8451" width="14.7109375" style="46" customWidth="1"/>
    <col min="8452" max="8452" width="17.140625" style="46" customWidth="1"/>
    <col min="8453" max="8453" width="18.42578125" style="46" customWidth="1"/>
    <col min="8454" max="8454" width="15.42578125" style="46" customWidth="1"/>
    <col min="8455" max="8455" width="15.5703125" style="46" customWidth="1"/>
    <col min="8456" max="8705" width="11.42578125" style="46"/>
    <col min="8706" max="8706" width="22.5703125" style="46" customWidth="1"/>
    <col min="8707" max="8707" width="14.7109375" style="46" customWidth="1"/>
    <col min="8708" max="8708" width="17.140625" style="46" customWidth="1"/>
    <col min="8709" max="8709" width="18.42578125" style="46" customWidth="1"/>
    <col min="8710" max="8710" width="15.42578125" style="46" customWidth="1"/>
    <col min="8711" max="8711" width="15.5703125" style="46" customWidth="1"/>
    <col min="8712" max="8961" width="11.42578125" style="46"/>
    <col min="8962" max="8962" width="22.5703125" style="46" customWidth="1"/>
    <col min="8963" max="8963" width="14.7109375" style="46" customWidth="1"/>
    <col min="8964" max="8964" width="17.140625" style="46" customWidth="1"/>
    <col min="8965" max="8965" width="18.42578125" style="46" customWidth="1"/>
    <col min="8966" max="8966" width="15.42578125" style="46" customWidth="1"/>
    <col min="8967" max="8967" width="15.5703125" style="46" customWidth="1"/>
    <col min="8968" max="9217" width="11.42578125" style="46"/>
    <col min="9218" max="9218" width="22.5703125" style="46" customWidth="1"/>
    <col min="9219" max="9219" width="14.7109375" style="46" customWidth="1"/>
    <col min="9220" max="9220" width="17.140625" style="46" customWidth="1"/>
    <col min="9221" max="9221" width="18.42578125" style="46" customWidth="1"/>
    <col min="9222" max="9222" width="15.42578125" style="46" customWidth="1"/>
    <col min="9223" max="9223" width="15.5703125" style="46" customWidth="1"/>
    <col min="9224" max="9473" width="11.42578125" style="46"/>
    <col min="9474" max="9474" width="22.5703125" style="46" customWidth="1"/>
    <col min="9475" max="9475" width="14.7109375" style="46" customWidth="1"/>
    <col min="9476" max="9476" width="17.140625" style="46" customWidth="1"/>
    <col min="9477" max="9477" width="18.42578125" style="46" customWidth="1"/>
    <col min="9478" max="9478" width="15.42578125" style="46" customWidth="1"/>
    <col min="9479" max="9479" width="15.5703125" style="46" customWidth="1"/>
    <col min="9480" max="9729" width="11.42578125" style="46"/>
    <col min="9730" max="9730" width="22.5703125" style="46" customWidth="1"/>
    <col min="9731" max="9731" width="14.7109375" style="46" customWidth="1"/>
    <col min="9732" max="9732" width="17.140625" style="46" customWidth="1"/>
    <col min="9733" max="9733" width="18.42578125" style="46" customWidth="1"/>
    <col min="9734" max="9734" width="15.42578125" style="46" customWidth="1"/>
    <col min="9735" max="9735" width="15.5703125" style="46" customWidth="1"/>
    <col min="9736" max="9985" width="11.42578125" style="46"/>
    <col min="9986" max="9986" width="22.5703125" style="46" customWidth="1"/>
    <col min="9987" max="9987" width="14.7109375" style="46" customWidth="1"/>
    <col min="9988" max="9988" width="17.140625" style="46" customWidth="1"/>
    <col min="9989" max="9989" width="18.42578125" style="46" customWidth="1"/>
    <col min="9990" max="9990" width="15.42578125" style="46" customWidth="1"/>
    <col min="9991" max="9991" width="15.5703125" style="46" customWidth="1"/>
    <col min="9992" max="10241" width="11.42578125" style="46"/>
    <col min="10242" max="10242" width="22.5703125" style="46" customWidth="1"/>
    <col min="10243" max="10243" width="14.7109375" style="46" customWidth="1"/>
    <col min="10244" max="10244" width="17.140625" style="46" customWidth="1"/>
    <col min="10245" max="10245" width="18.42578125" style="46" customWidth="1"/>
    <col min="10246" max="10246" width="15.42578125" style="46" customWidth="1"/>
    <col min="10247" max="10247" width="15.5703125" style="46" customWidth="1"/>
    <col min="10248" max="10497" width="11.42578125" style="46"/>
    <col min="10498" max="10498" width="22.5703125" style="46" customWidth="1"/>
    <col min="10499" max="10499" width="14.7109375" style="46" customWidth="1"/>
    <col min="10500" max="10500" width="17.140625" style="46" customWidth="1"/>
    <col min="10501" max="10501" width="18.42578125" style="46" customWidth="1"/>
    <col min="10502" max="10502" width="15.42578125" style="46" customWidth="1"/>
    <col min="10503" max="10503" width="15.5703125" style="46" customWidth="1"/>
    <col min="10504" max="10753" width="11.42578125" style="46"/>
    <col min="10754" max="10754" width="22.5703125" style="46" customWidth="1"/>
    <col min="10755" max="10755" width="14.7109375" style="46" customWidth="1"/>
    <col min="10756" max="10756" width="17.140625" style="46" customWidth="1"/>
    <col min="10757" max="10757" width="18.42578125" style="46" customWidth="1"/>
    <col min="10758" max="10758" width="15.42578125" style="46" customWidth="1"/>
    <col min="10759" max="10759" width="15.5703125" style="46" customWidth="1"/>
    <col min="10760" max="11009" width="11.42578125" style="46"/>
    <col min="11010" max="11010" width="22.5703125" style="46" customWidth="1"/>
    <col min="11011" max="11011" width="14.7109375" style="46" customWidth="1"/>
    <col min="11012" max="11012" width="17.140625" style="46" customWidth="1"/>
    <col min="11013" max="11013" width="18.42578125" style="46" customWidth="1"/>
    <col min="11014" max="11014" width="15.42578125" style="46" customWidth="1"/>
    <col min="11015" max="11015" width="15.5703125" style="46" customWidth="1"/>
    <col min="11016" max="11265" width="11.42578125" style="46"/>
    <col min="11266" max="11266" width="22.5703125" style="46" customWidth="1"/>
    <col min="11267" max="11267" width="14.7109375" style="46" customWidth="1"/>
    <col min="11268" max="11268" width="17.140625" style="46" customWidth="1"/>
    <col min="11269" max="11269" width="18.42578125" style="46" customWidth="1"/>
    <col min="11270" max="11270" width="15.42578125" style="46" customWidth="1"/>
    <col min="11271" max="11271" width="15.5703125" style="46" customWidth="1"/>
    <col min="11272" max="11521" width="11.42578125" style="46"/>
    <col min="11522" max="11522" width="22.5703125" style="46" customWidth="1"/>
    <col min="11523" max="11523" width="14.7109375" style="46" customWidth="1"/>
    <col min="11524" max="11524" width="17.140625" style="46" customWidth="1"/>
    <col min="11525" max="11525" width="18.42578125" style="46" customWidth="1"/>
    <col min="11526" max="11526" width="15.42578125" style="46" customWidth="1"/>
    <col min="11527" max="11527" width="15.5703125" style="46" customWidth="1"/>
    <col min="11528" max="11777" width="11.42578125" style="46"/>
    <col min="11778" max="11778" width="22.5703125" style="46" customWidth="1"/>
    <col min="11779" max="11779" width="14.7109375" style="46" customWidth="1"/>
    <col min="11780" max="11780" width="17.140625" style="46" customWidth="1"/>
    <col min="11781" max="11781" width="18.42578125" style="46" customWidth="1"/>
    <col min="11782" max="11782" width="15.42578125" style="46" customWidth="1"/>
    <col min="11783" max="11783" width="15.5703125" style="46" customWidth="1"/>
    <col min="11784" max="12033" width="11.42578125" style="46"/>
    <col min="12034" max="12034" width="22.5703125" style="46" customWidth="1"/>
    <col min="12035" max="12035" width="14.7109375" style="46" customWidth="1"/>
    <col min="12036" max="12036" width="17.140625" style="46" customWidth="1"/>
    <col min="12037" max="12037" width="18.42578125" style="46" customWidth="1"/>
    <col min="12038" max="12038" width="15.42578125" style="46" customWidth="1"/>
    <col min="12039" max="12039" width="15.5703125" style="46" customWidth="1"/>
    <col min="12040" max="12289" width="11.42578125" style="46"/>
    <col min="12290" max="12290" width="22.5703125" style="46" customWidth="1"/>
    <col min="12291" max="12291" width="14.7109375" style="46" customWidth="1"/>
    <col min="12292" max="12292" width="17.140625" style="46" customWidth="1"/>
    <col min="12293" max="12293" width="18.42578125" style="46" customWidth="1"/>
    <col min="12294" max="12294" width="15.42578125" style="46" customWidth="1"/>
    <col min="12295" max="12295" width="15.5703125" style="46" customWidth="1"/>
    <col min="12296" max="12545" width="11.42578125" style="46"/>
    <col min="12546" max="12546" width="22.5703125" style="46" customWidth="1"/>
    <col min="12547" max="12547" width="14.7109375" style="46" customWidth="1"/>
    <col min="12548" max="12548" width="17.140625" style="46" customWidth="1"/>
    <col min="12549" max="12549" width="18.42578125" style="46" customWidth="1"/>
    <col min="12550" max="12550" width="15.42578125" style="46" customWidth="1"/>
    <col min="12551" max="12551" width="15.5703125" style="46" customWidth="1"/>
    <col min="12552" max="12801" width="11.42578125" style="46"/>
    <col min="12802" max="12802" width="22.5703125" style="46" customWidth="1"/>
    <col min="12803" max="12803" width="14.7109375" style="46" customWidth="1"/>
    <col min="12804" max="12804" width="17.140625" style="46" customWidth="1"/>
    <col min="12805" max="12805" width="18.42578125" style="46" customWidth="1"/>
    <col min="12806" max="12806" width="15.42578125" style="46" customWidth="1"/>
    <col min="12807" max="12807" width="15.5703125" style="46" customWidth="1"/>
    <col min="12808" max="13057" width="11.42578125" style="46"/>
    <col min="13058" max="13058" width="22.5703125" style="46" customWidth="1"/>
    <col min="13059" max="13059" width="14.7109375" style="46" customWidth="1"/>
    <col min="13060" max="13060" width="17.140625" style="46" customWidth="1"/>
    <col min="13061" max="13061" width="18.42578125" style="46" customWidth="1"/>
    <col min="13062" max="13062" width="15.42578125" style="46" customWidth="1"/>
    <col min="13063" max="13063" width="15.5703125" style="46" customWidth="1"/>
    <col min="13064" max="13313" width="11.42578125" style="46"/>
    <col min="13314" max="13314" width="22.5703125" style="46" customWidth="1"/>
    <col min="13315" max="13315" width="14.7109375" style="46" customWidth="1"/>
    <col min="13316" max="13316" width="17.140625" style="46" customWidth="1"/>
    <col min="13317" max="13317" width="18.42578125" style="46" customWidth="1"/>
    <col min="13318" max="13318" width="15.42578125" style="46" customWidth="1"/>
    <col min="13319" max="13319" width="15.5703125" style="46" customWidth="1"/>
    <col min="13320" max="13569" width="11.42578125" style="46"/>
    <col min="13570" max="13570" width="22.5703125" style="46" customWidth="1"/>
    <col min="13571" max="13571" width="14.7109375" style="46" customWidth="1"/>
    <col min="13572" max="13572" width="17.140625" style="46" customWidth="1"/>
    <col min="13573" max="13573" width="18.42578125" style="46" customWidth="1"/>
    <col min="13574" max="13574" width="15.42578125" style="46" customWidth="1"/>
    <col min="13575" max="13575" width="15.5703125" style="46" customWidth="1"/>
    <col min="13576" max="13825" width="11.42578125" style="46"/>
    <col min="13826" max="13826" width="22.5703125" style="46" customWidth="1"/>
    <col min="13827" max="13827" width="14.7109375" style="46" customWidth="1"/>
    <col min="13828" max="13828" width="17.140625" style="46" customWidth="1"/>
    <col min="13829" max="13829" width="18.42578125" style="46" customWidth="1"/>
    <col min="13830" max="13830" width="15.42578125" style="46" customWidth="1"/>
    <col min="13831" max="13831" width="15.5703125" style="46" customWidth="1"/>
    <col min="13832" max="14081" width="11.42578125" style="46"/>
    <col min="14082" max="14082" width="22.5703125" style="46" customWidth="1"/>
    <col min="14083" max="14083" width="14.7109375" style="46" customWidth="1"/>
    <col min="14084" max="14084" width="17.140625" style="46" customWidth="1"/>
    <col min="14085" max="14085" width="18.42578125" style="46" customWidth="1"/>
    <col min="14086" max="14086" width="15.42578125" style="46" customWidth="1"/>
    <col min="14087" max="14087" width="15.5703125" style="46" customWidth="1"/>
    <col min="14088" max="14337" width="11.42578125" style="46"/>
    <col min="14338" max="14338" width="22.5703125" style="46" customWidth="1"/>
    <col min="14339" max="14339" width="14.7109375" style="46" customWidth="1"/>
    <col min="14340" max="14340" width="17.140625" style="46" customWidth="1"/>
    <col min="14341" max="14341" width="18.42578125" style="46" customWidth="1"/>
    <col min="14342" max="14342" width="15.42578125" style="46" customWidth="1"/>
    <col min="14343" max="14343" width="15.5703125" style="46" customWidth="1"/>
    <col min="14344" max="14593" width="11.42578125" style="46"/>
    <col min="14594" max="14594" width="22.5703125" style="46" customWidth="1"/>
    <col min="14595" max="14595" width="14.7109375" style="46" customWidth="1"/>
    <col min="14596" max="14596" width="17.140625" style="46" customWidth="1"/>
    <col min="14597" max="14597" width="18.42578125" style="46" customWidth="1"/>
    <col min="14598" max="14598" width="15.42578125" style="46" customWidth="1"/>
    <col min="14599" max="14599" width="15.5703125" style="46" customWidth="1"/>
    <col min="14600" max="14849" width="11.42578125" style="46"/>
    <col min="14850" max="14850" width="22.5703125" style="46" customWidth="1"/>
    <col min="14851" max="14851" width="14.7109375" style="46" customWidth="1"/>
    <col min="14852" max="14852" width="17.140625" style="46" customWidth="1"/>
    <col min="14853" max="14853" width="18.42578125" style="46" customWidth="1"/>
    <col min="14854" max="14854" width="15.42578125" style="46" customWidth="1"/>
    <col min="14855" max="14855" width="15.5703125" style="46" customWidth="1"/>
    <col min="14856" max="15105" width="11.42578125" style="46"/>
    <col min="15106" max="15106" width="22.5703125" style="46" customWidth="1"/>
    <col min="15107" max="15107" width="14.7109375" style="46" customWidth="1"/>
    <col min="15108" max="15108" width="17.140625" style="46" customWidth="1"/>
    <col min="15109" max="15109" width="18.42578125" style="46" customWidth="1"/>
    <col min="15110" max="15110" width="15.42578125" style="46" customWidth="1"/>
    <col min="15111" max="15111" width="15.5703125" style="46" customWidth="1"/>
    <col min="15112" max="15361" width="11.42578125" style="46"/>
    <col min="15362" max="15362" width="22.5703125" style="46" customWidth="1"/>
    <col min="15363" max="15363" width="14.7109375" style="46" customWidth="1"/>
    <col min="15364" max="15364" width="17.140625" style="46" customWidth="1"/>
    <col min="15365" max="15365" width="18.42578125" style="46" customWidth="1"/>
    <col min="15366" max="15366" width="15.42578125" style="46" customWidth="1"/>
    <col min="15367" max="15367" width="15.5703125" style="46" customWidth="1"/>
    <col min="15368" max="15617" width="11.42578125" style="46"/>
    <col min="15618" max="15618" width="22.5703125" style="46" customWidth="1"/>
    <col min="15619" max="15619" width="14.7109375" style="46" customWidth="1"/>
    <col min="15620" max="15620" width="17.140625" style="46" customWidth="1"/>
    <col min="15621" max="15621" width="18.42578125" style="46" customWidth="1"/>
    <col min="15622" max="15622" width="15.42578125" style="46" customWidth="1"/>
    <col min="15623" max="15623" width="15.5703125" style="46" customWidth="1"/>
    <col min="15624" max="15873" width="11.42578125" style="46"/>
    <col min="15874" max="15874" width="22.5703125" style="46" customWidth="1"/>
    <col min="15875" max="15875" width="14.7109375" style="46" customWidth="1"/>
    <col min="15876" max="15876" width="17.140625" style="46" customWidth="1"/>
    <col min="15877" max="15877" width="18.42578125" style="46" customWidth="1"/>
    <col min="15878" max="15878" width="15.42578125" style="46" customWidth="1"/>
    <col min="15879" max="15879" width="15.5703125" style="46" customWidth="1"/>
    <col min="15880" max="16129" width="11.42578125" style="46"/>
    <col min="16130" max="16130" width="22.5703125" style="46" customWidth="1"/>
    <col min="16131" max="16131" width="14.7109375" style="46" customWidth="1"/>
    <col min="16132" max="16132" width="17.140625" style="46" customWidth="1"/>
    <col min="16133" max="16133" width="18.42578125" style="46" customWidth="1"/>
    <col min="16134" max="16134" width="15.42578125" style="46" customWidth="1"/>
    <col min="16135" max="16135" width="15.5703125" style="46" customWidth="1"/>
    <col min="16136" max="16384" width="11.42578125" style="46"/>
  </cols>
  <sheetData>
    <row r="8" spans="2:7" ht="8.25" customHeight="1" thickBot="1" x14ac:dyDescent="0.25"/>
    <row r="9" spans="2:7" ht="30" customHeight="1" thickBot="1" x14ac:dyDescent="0.25">
      <c r="B9" s="357" t="s">
        <v>183</v>
      </c>
      <c r="C9" s="361"/>
      <c r="D9" s="361"/>
      <c r="E9" s="361"/>
      <c r="F9" s="361"/>
      <c r="G9" s="362"/>
    </row>
    <row r="10" spans="2:7" x14ac:dyDescent="0.2">
      <c r="B10" s="84"/>
      <c r="C10" s="84"/>
      <c r="D10" s="84"/>
      <c r="E10" s="84"/>
      <c r="F10" s="84"/>
      <c r="G10" s="84"/>
    </row>
    <row r="11" spans="2:7" ht="40.5" customHeight="1" x14ac:dyDescent="0.2">
      <c r="B11" s="144" t="s">
        <v>39</v>
      </c>
      <c r="C11" s="144" t="s">
        <v>125</v>
      </c>
    </row>
    <row r="12" spans="2:7" ht="27.95" customHeight="1" x14ac:dyDescent="0.2">
      <c r="B12" s="87" t="s">
        <v>41</v>
      </c>
      <c r="C12" s="83">
        <v>3</v>
      </c>
    </row>
    <row r="13" spans="2:7" ht="27.95" customHeight="1" x14ac:dyDescent="0.2">
      <c r="B13" s="87" t="s">
        <v>42</v>
      </c>
      <c r="C13" s="83">
        <v>4</v>
      </c>
    </row>
    <row r="14" spans="2:7" ht="27.95" customHeight="1" x14ac:dyDescent="0.2">
      <c r="B14" s="87" t="s">
        <v>43</v>
      </c>
      <c r="C14" s="200">
        <v>1</v>
      </c>
    </row>
    <row r="15" spans="2:7" ht="27.95" customHeight="1" x14ac:dyDescent="0.2">
      <c r="B15" s="87" t="s">
        <v>44</v>
      </c>
      <c r="C15" s="200">
        <v>2</v>
      </c>
    </row>
    <row r="16" spans="2:7" ht="27.95" customHeight="1" x14ac:dyDescent="0.2">
      <c r="B16" s="87" t="s">
        <v>45</v>
      </c>
      <c r="C16" s="83">
        <v>1</v>
      </c>
    </row>
    <row r="17" spans="2:3" ht="27.95" customHeight="1" x14ac:dyDescent="0.2">
      <c r="B17" s="87" t="s">
        <v>46</v>
      </c>
      <c r="C17" s="83">
        <v>0</v>
      </c>
    </row>
    <row r="18" spans="2:3" ht="27.95" customHeight="1" x14ac:dyDescent="0.2">
      <c r="B18" s="87" t="s">
        <v>47</v>
      </c>
      <c r="C18" s="83">
        <v>1</v>
      </c>
    </row>
    <row r="19" spans="2:3" ht="27.95" customHeight="1" x14ac:dyDescent="0.2">
      <c r="B19" s="87" t="s">
        <v>48</v>
      </c>
      <c r="C19" s="83">
        <v>0</v>
      </c>
    </row>
    <row r="20" spans="2:3" ht="27.95" customHeight="1" x14ac:dyDescent="0.2">
      <c r="B20" s="87" t="s">
        <v>49</v>
      </c>
      <c r="C20" s="83">
        <v>0</v>
      </c>
    </row>
    <row r="21" spans="2:3" ht="27.95" customHeight="1" x14ac:dyDescent="0.2">
      <c r="B21" s="87" t="s">
        <v>50</v>
      </c>
      <c r="C21" s="83">
        <v>0</v>
      </c>
    </row>
    <row r="22" spans="2:3" ht="27.95" customHeight="1" x14ac:dyDescent="0.2">
      <c r="B22" s="87" t="s">
        <v>51</v>
      </c>
      <c r="C22" s="83">
        <v>0</v>
      </c>
    </row>
    <row r="23" spans="2:3" ht="27.95" customHeight="1" x14ac:dyDescent="0.2">
      <c r="B23" s="87" t="s">
        <v>52</v>
      </c>
      <c r="C23" s="83">
        <v>0</v>
      </c>
    </row>
    <row r="24" spans="2:3" ht="27.95" customHeight="1" x14ac:dyDescent="0.2">
      <c r="B24" s="87" t="s">
        <v>53</v>
      </c>
      <c r="C24" s="221">
        <v>0</v>
      </c>
    </row>
    <row r="25" spans="2:3" ht="27.95" customHeight="1" x14ac:dyDescent="0.2">
      <c r="B25" s="87" t="s">
        <v>54</v>
      </c>
      <c r="C25" s="83">
        <v>0</v>
      </c>
    </row>
    <row r="26" spans="2:3" ht="27.95" customHeight="1" x14ac:dyDescent="0.2">
      <c r="B26" s="87" t="s">
        <v>55</v>
      </c>
      <c r="C26" s="83">
        <v>1</v>
      </c>
    </row>
    <row r="27" spans="2:3" ht="27.95" customHeight="1" x14ac:dyDescent="0.2">
      <c r="B27" s="87" t="s">
        <v>56</v>
      </c>
      <c r="C27" s="83">
        <v>1</v>
      </c>
    </row>
    <row r="28" spans="2:3" ht="27.95" customHeight="1" x14ac:dyDescent="0.2">
      <c r="B28" s="87" t="s">
        <v>57</v>
      </c>
      <c r="C28" s="83">
        <v>0</v>
      </c>
    </row>
    <row r="29" spans="2:3" ht="27.95" customHeight="1" x14ac:dyDescent="0.2">
      <c r="B29" s="87" t="s">
        <v>58</v>
      </c>
      <c r="C29" s="83">
        <v>0</v>
      </c>
    </row>
    <row r="30" spans="2:3" ht="27.95" customHeight="1" x14ac:dyDescent="0.2">
      <c r="B30" s="87" t="s">
        <v>59</v>
      </c>
      <c r="C30" s="83">
        <v>0</v>
      </c>
    </row>
    <row r="31" spans="2:3" ht="27.95" customHeight="1" x14ac:dyDescent="0.2">
      <c r="B31" s="87" t="s">
        <v>60</v>
      </c>
      <c r="C31" s="83">
        <v>2</v>
      </c>
    </row>
    <row r="32" spans="2:3" ht="27.95" customHeight="1" x14ac:dyDescent="0.2">
      <c r="B32" s="87" t="s">
        <v>61</v>
      </c>
      <c r="C32" s="83">
        <v>2</v>
      </c>
    </row>
    <row r="33" spans="2:9" ht="27.95" customHeight="1" x14ac:dyDescent="0.2">
      <c r="B33" s="87" t="s">
        <v>62</v>
      </c>
      <c r="C33" s="200">
        <v>2</v>
      </c>
    </row>
    <row r="34" spans="2:9" ht="27.95" customHeight="1" x14ac:dyDescent="0.2">
      <c r="B34" s="87" t="s">
        <v>63</v>
      </c>
      <c r="C34" s="83">
        <v>3</v>
      </c>
    </row>
    <row r="35" spans="2:9" ht="27.95" customHeight="1" x14ac:dyDescent="0.2">
      <c r="B35" s="88" t="s">
        <v>64</v>
      </c>
      <c r="C35" s="83">
        <v>3</v>
      </c>
    </row>
    <row r="36" spans="2:9" s="94" customFormat="1" ht="5.25" customHeight="1" thickBot="1" x14ac:dyDescent="0.25">
      <c r="B36" s="80"/>
      <c r="C36" s="81"/>
    </row>
    <row r="37" spans="2:9" ht="32.25" customHeight="1" thickTop="1" x14ac:dyDescent="0.2">
      <c r="B37" s="89" t="s">
        <v>5</v>
      </c>
      <c r="C37" s="90">
        <f>SUM(C12:C36)</f>
        <v>26</v>
      </c>
    </row>
    <row r="38" spans="2:9" ht="27.95" customHeight="1" x14ac:dyDescent="0.2">
      <c r="B38" s="55"/>
      <c r="C38" s="56"/>
      <c r="D38" s="56"/>
      <c r="E38" s="56"/>
      <c r="F38" s="56"/>
      <c r="G38" s="58"/>
    </row>
    <row r="39" spans="2:9" ht="27.95" customHeight="1" x14ac:dyDescent="0.2">
      <c r="B39" s="57"/>
      <c r="C39" s="58"/>
      <c r="D39" s="58"/>
      <c r="E39" s="58"/>
      <c r="F39" s="58"/>
      <c r="G39" s="58"/>
    </row>
    <row r="40" spans="2:9" ht="14.25" customHeight="1" x14ac:dyDescent="0.2">
      <c r="B40" s="55"/>
      <c r="C40" s="55"/>
      <c r="D40" s="55"/>
      <c r="E40" s="56"/>
      <c r="F40" s="56"/>
      <c r="G40" s="58"/>
    </row>
    <row r="41" spans="2:9" ht="30.95" customHeight="1" x14ac:dyDescent="0.2">
      <c r="B41" s="57"/>
      <c r="C41" s="58"/>
      <c r="D41" s="58"/>
      <c r="E41" s="58"/>
      <c r="F41" s="58"/>
      <c r="G41" s="58"/>
    </row>
    <row r="42" spans="2:9" ht="30.95" customHeight="1" x14ac:dyDescent="0.2">
      <c r="B42" s="57"/>
      <c r="C42" s="58"/>
      <c r="D42" s="58"/>
      <c r="E42" s="58"/>
      <c r="F42" s="58"/>
      <c r="G42" s="58"/>
    </row>
    <row r="43" spans="2:9" ht="30.95" customHeight="1" x14ac:dyDescent="0.2">
      <c r="B43" s="363" t="s">
        <v>184</v>
      </c>
      <c r="C43" s="363"/>
      <c r="D43" s="363"/>
      <c r="E43" s="363"/>
      <c r="F43" s="363"/>
      <c r="G43" s="363"/>
      <c r="H43" s="363"/>
      <c r="I43" s="363"/>
    </row>
    <row r="44" spans="2:9" ht="30.95" customHeight="1" x14ac:dyDescent="0.2">
      <c r="B44" s="60"/>
      <c r="C44" s="60"/>
      <c r="D44" s="60"/>
      <c r="E44" s="60"/>
      <c r="F44" s="60"/>
      <c r="G44" s="58"/>
    </row>
    <row r="45" spans="2:9" ht="33" customHeight="1" x14ac:dyDescent="0.2">
      <c r="B45" s="144" t="s">
        <v>66</v>
      </c>
      <c r="C45" s="144" t="s">
        <v>125</v>
      </c>
      <c r="D45" s="60"/>
      <c r="E45" s="60"/>
      <c r="F45" s="60"/>
      <c r="G45" s="58"/>
    </row>
    <row r="46" spans="2:9" ht="21.95" customHeight="1" x14ac:dyDescent="0.2">
      <c r="B46" s="65" t="s">
        <v>67</v>
      </c>
      <c r="C46" s="83">
        <v>2</v>
      </c>
      <c r="D46" s="61"/>
      <c r="E46" s="61"/>
      <c r="F46" s="61"/>
      <c r="G46" s="58"/>
    </row>
    <row r="47" spans="2:9" ht="21.95" customHeight="1" x14ac:dyDescent="0.2">
      <c r="B47" s="48" t="s">
        <v>68</v>
      </c>
      <c r="C47" s="200">
        <v>7</v>
      </c>
      <c r="D47" s="62"/>
      <c r="E47" s="62"/>
      <c r="F47" s="62"/>
      <c r="G47" s="58"/>
    </row>
    <row r="48" spans="2:9" ht="21.95" customHeight="1" x14ac:dyDescent="0.2">
      <c r="B48" s="48" t="s">
        <v>69</v>
      </c>
      <c r="C48" s="200">
        <v>3</v>
      </c>
      <c r="D48" s="63"/>
      <c r="E48" s="63"/>
      <c r="F48" s="63"/>
      <c r="G48" s="58"/>
    </row>
    <row r="49" spans="2:7" ht="21.95" customHeight="1" x14ac:dyDescent="0.2">
      <c r="B49" s="48" t="s">
        <v>70</v>
      </c>
      <c r="C49" s="200">
        <v>3</v>
      </c>
      <c r="D49" s="58"/>
      <c r="E49" s="58"/>
      <c r="F49" s="58"/>
      <c r="G49" s="58"/>
    </row>
    <row r="50" spans="2:7" ht="21.95" customHeight="1" x14ac:dyDescent="0.2">
      <c r="B50" s="48" t="s">
        <v>71</v>
      </c>
      <c r="C50" s="208">
        <v>3</v>
      </c>
      <c r="D50" s="58"/>
      <c r="E50" s="58"/>
      <c r="F50" s="58"/>
      <c r="G50" s="58"/>
    </row>
    <row r="51" spans="2:7" ht="21.95" customHeight="1" x14ac:dyDescent="0.2">
      <c r="B51" s="48" t="s">
        <v>72</v>
      </c>
      <c r="C51" s="83">
        <v>0</v>
      </c>
      <c r="D51" s="58"/>
      <c r="E51" s="58"/>
      <c r="F51" s="58"/>
      <c r="G51" s="58"/>
    </row>
    <row r="52" spans="2:7" ht="21.95" customHeight="1" x14ac:dyDescent="0.2">
      <c r="B52" s="48" t="s">
        <v>73</v>
      </c>
      <c r="C52" s="83">
        <v>1</v>
      </c>
      <c r="D52" s="58"/>
      <c r="E52" s="58"/>
      <c r="F52" s="58"/>
      <c r="G52" s="58"/>
    </row>
    <row r="53" spans="2:7" ht="21.95" customHeight="1" x14ac:dyDescent="0.2">
      <c r="B53" s="48" t="s">
        <v>74</v>
      </c>
      <c r="C53" s="83">
        <v>2</v>
      </c>
      <c r="D53" s="58"/>
      <c r="E53" s="58"/>
      <c r="F53" s="58"/>
      <c r="G53" s="58"/>
    </row>
    <row r="54" spans="2:7" ht="21.95" customHeight="1" x14ac:dyDescent="0.2">
      <c r="B54" s="48" t="s">
        <v>75</v>
      </c>
      <c r="C54" s="83">
        <v>0</v>
      </c>
      <c r="D54" s="56"/>
      <c r="E54" s="56"/>
      <c r="F54" s="56"/>
      <c r="G54" s="58"/>
    </row>
    <row r="55" spans="2:7" ht="21.95" customHeight="1" x14ac:dyDescent="0.2">
      <c r="B55" s="48" t="s">
        <v>76</v>
      </c>
      <c r="C55" s="83">
        <v>3</v>
      </c>
      <c r="D55" s="58"/>
      <c r="E55" s="58"/>
      <c r="F55" s="58"/>
      <c r="G55" s="58"/>
    </row>
    <row r="56" spans="2:7" ht="21.95" customHeight="1" x14ac:dyDescent="0.2">
      <c r="B56" s="48" t="s">
        <v>77</v>
      </c>
      <c r="C56" s="83">
        <v>2</v>
      </c>
      <c r="D56" s="58"/>
      <c r="E56" s="58"/>
      <c r="F56" s="58"/>
      <c r="G56" s="58"/>
    </row>
    <row r="57" spans="2:7" ht="21.95" customHeight="1" x14ac:dyDescent="0.2">
      <c r="B57" s="48" t="s">
        <v>78</v>
      </c>
      <c r="C57" s="83">
        <v>0</v>
      </c>
      <c r="D57" s="58"/>
      <c r="E57" s="58"/>
      <c r="F57" s="58"/>
      <c r="G57" s="58"/>
    </row>
    <row r="58" spans="2:7" ht="21.95" customHeight="1" x14ac:dyDescent="0.2">
      <c r="B58" s="48" t="s">
        <v>79</v>
      </c>
      <c r="C58" s="83">
        <v>0</v>
      </c>
      <c r="D58" s="92"/>
      <c r="E58" s="92"/>
      <c r="F58" s="92"/>
      <c r="G58" s="58"/>
    </row>
    <row r="59" spans="2:7" ht="21.95" customHeight="1" x14ac:dyDescent="0.2">
      <c r="B59" s="48" t="s">
        <v>80</v>
      </c>
      <c r="C59" s="83">
        <v>0</v>
      </c>
      <c r="D59" s="92"/>
      <c r="E59" s="92"/>
      <c r="F59" s="92"/>
      <c r="G59" s="58"/>
    </row>
    <row r="60" spans="2:7" ht="21.95" customHeight="1" x14ac:dyDescent="0.2">
      <c r="B60" s="48" t="s">
        <v>81</v>
      </c>
      <c r="C60" s="83">
        <v>0</v>
      </c>
      <c r="D60" s="92"/>
      <c r="E60" s="92"/>
      <c r="F60" s="92"/>
      <c r="G60" s="58"/>
    </row>
    <row r="61" spans="2:7" ht="21.95" customHeight="1" x14ac:dyDescent="0.2">
      <c r="B61" s="202" t="s">
        <v>117</v>
      </c>
      <c r="C61" s="203">
        <v>0</v>
      </c>
      <c r="D61" s="92"/>
      <c r="E61" s="92"/>
      <c r="F61" s="92"/>
      <c r="G61" s="58"/>
    </row>
    <row r="62" spans="2:7" ht="21.95" customHeight="1" x14ac:dyDescent="0.2">
      <c r="B62" s="206" t="s">
        <v>130</v>
      </c>
      <c r="C62" s="207">
        <v>0</v>
      </c>
      <c r="D62" s="92"/>
      <c r="E62" s="92"/>
      <c r="F62" s="92"/>
      <c r="G62" s="58"/>
    </row>
    <row r="63" spans="2:7" ht="21.95" customHeight="1" x14ac:dyDescent="0.2">
      <c r="B63" s="204" t="s">
        <v>5</v>
      </c>
      <c r="C63" s="205">
        <f>SUM(C46:C62)</f>
        <v>26</v>
      </c>
      <c r="D63" s="92"/>
      <c r="E63" s="92"/>
      <c r="F63" s="92"/>
      <c r="G63" s="58"/>
    </row>
    <row r="64" spans="2:7" ht="21.95" customHeight="1" x14ac:dyDescent="0.2">
      <c r="B64" s="92"/>
      <c r="C64" s="92"/>
      <c r="D64" s="92"/>
      <c r="E64" s="92"/>
      <c r="F64" s="92"/>
      <c r="G64" s="58"/>
    </row>
    <row r="65" spans="2:7" ht="25.5" customHeight="1" thickBot="1" x14ac:dyDescent="0.25">
      <c r="E65" s="92"/>
      <c r="F65" s="92"/>
      <c r="G65" s="58"/>
    </row>
    <row r="66" spans="2:7" ht="57" customHeight="1" x14ac:dyDescent="0.2">
      <c r="B66" s="366" t="s">
        <v>135</v>
      </c>
      <c r="C66" s="367"/>
      <c r="D66" s="155"/>
      <c r="E66" s="92"/>
      <c r="F66" s="92"/>
      <c r="G66" s="58"/>
    </row>
    <row r="67" spans="2:7" ht="13.5" customHeight="1" x14ac:dyDescent="0.2">
      <c r="B67" s="368" t="s">
        <v>157</v>
      </c>
      <c r="C67" s="368"/>
      <c r="D67" s="92"/>
      <c r="E67" s="92"/>
      <c r="F67" s="92"/>
      <c r="G67" s="58"/>
    </row>
    <row r="68" spans="2:7" ht="21.95" customHeight="1" x14ac:dyDescent="0.2">
      <c r="B68" s="145" t="s">
        <v>136</v>
      </c>
      <c r="C68" s="146" t="s">
        <v>113</v>
      </c>
      <c r="D68" s="92"/>
      <c r="E68" s="92"/>
      <c r="F68" s="92"/>
      <c r="G68" s="58"/>
    </row>
    <row r="69" spans="2:7" ht="27" customHeight="1" x14ac:dyDescent="0.2">
      <c r="B69" s="147" t="s">
        <v>111</v>
      </c>
      <c r="C69" s="148">
        <v>25</v>
      </c>
      <c r="D69" s="92"/>
      <c r="E69" s="92"/>
      <c r="F69" s="92"/>
      <c r="G69" s="58"/>
    </row>
    <row r="70" spans="2:7" ht="21.95" customHeight="1" x14ac:dyDescent="0.2">
      <c r="B70" s="149" t="s">
        <v>112</v>
      </c>
      <c r="C70" s="150">
        <v>1</v>
      </c>
      <c r="D70" s="92"/>
      <c r="E70" s="92"/>
      <c r="F70" s="92"/>
      <c r="G70" s="58"/>
    </row>
    <row r="71" spans="2:7" ht="21.95" customHeight="1" x14ac:dyDescent="0.2">
      <c r="E71" s="92"/>
      <c r="F71" s="92"/>
      <c r="G71" s="58"/>
    </row>
    <row r="72" spans="2:7" ht="15" x14ac:dyDescent="0.2">
      <c r="E72" s="92"/>
      <c r="F72" s="92"/>
      <c r="G72" s="58"/>
    </row>
    <row r="73" spans="2:7" ht="15" x14ac:dyDescent="0.2">
      <c r="E73" s="92"/>
      <c r="F73" s="92"/>
      <c r="G73" s="58"/>
    </row>
    <row r="74" spans="2:7" ht="15" x14ac:dyDescent="0.2">
      <c r="B74" s="92"/>
      <c r="C74" s="92"/>
      <c r="D74" s="92"/>
      <c r="E74" s="92"/>
      <c r="F74" s="92"/>
      <c r="G74" s="58"/>
    </row>
    <row r="75" spans="2:7" ht="15.75" thickBot="1" x14ac:dyDescent="0.25">
      <c r="B75" s="92"/>
      <c r="C75" s="92"/>
      <c r="D75" s="92"/>
      <c r="E75" s="92"/>
      <c r="F75" s="92"/>
      <c r="G75" s="58"/>
    </row>
    <row r="76" spans="2:7" ht="27.75" customHeight="1" thickBot="1" x14ac:dyDescent="0.25">
      <c r="B76" s="364" t="s">
        <v>116</v>
      </c>
      <c r="C76" s="365"/>
      <c r="D76" s="92"/>
      <c r="E76" s="92"/>
      <c r="F76" s="92"/>
      <c r="G76" s="58"/>
    </row>
    <row r="77" spans="2:7" ht="15" x14ac:dyDescent="0.2">
      <c r="B77" s="151" t="s">
        <v>14</v>
      </c>
      <c r="C77" s="152">
        <v>25</v>
      </c>
      <c r="D77" s="92"/>
      <c r="E77" s="92"/>
      <c r="F77" s="92"/>
      <c r="G77" s="58"/>
    </row>
    <row r="78" spans="2:7" ht="15.75" thickBot="1" x14ac:dyDescent="0.25">
      <c r="B78" s="153" t="s">
        <v>15</v>
      </c>
      <c r="C78" s="154">
        <v>1</v>
      </c>
      <c r="D78" s="92"/>
      <c r="E78" s="92"/>
      <c r="F78" s="92"/>
      <c r="G78" s="58"/>
    </row>
    <row r="79" spans="2:7" ht="15" x14ac:dyDescent="0.2">
      <c r="B79" s="92"/>
      <c r="C79" s="92"/>
      <c r="D79" s="92"/>
      <c r="E79" s="92"/>
      <c r="F79" s="92"/>
      <c r="G79" s="58"/>
    </row>
    <row r="80" spans="2:7" ht="15" x14ac:dyDescent="0.2">
      <c r="B80" s="92"/>
      <c r="C80" s="92"/>
      <c r="D80" s="92"/>
      <c r="E80" s="92"/>
      <c r="F80" s="92"/>
      <c r="G80" s="58"/>
    </row>
    <row r="81" spans="2:7" ht="15.75" x14ac:dyDescent="0.2">
      <c r="B81" s="92"/>
      <c r="C81" s="92"/>
      <c r="D81" s="92"/>
      <c r="E81" s="92"/>
      <c r="F81" s="92"/>
      <c r="G81" s="93"/>
    </row>
    <row r="82" spans="2:7" ht="15.75" x14ac:dyDescent="0.2">
      <c r="B82" s="92"/>
      <c r="C82" s="92"/>
      <c r="D82" s="92"/>
      <c r="E82" s="92"/>
      <c r="F82" s="92"/>
      <c r="G82" s="56"/>
    </row>
    <row r="83" spans="2:7" ht="15" x14ac:dyDescent="0.2">
      <c r="B83" s="92"/>
      <c r="C83" s="92"/>
      <c r="D83" s="92"/>
      <c r="E83" s="92"/>
      <c r="F83" s="92"/>
      <c r="G83" s="58"/>
    </row>
    <row r="84" spans="2:7" ht="15.75" x14ac:dyDescent="0.2">
      <c r="B84" s="92"/>
      <c r="C84" s="92"/>
      <c r="D84" s="92"/>
      <c r="E84" s="92"/>
      <c r="F84" s="92"/>
      <c r="G84" s="56"/>
    </row>
    <row r="85" spans="2:7" ht="15" x14ac:dyDescent="0.2">
      <c r="B85" s="92"/>
      <c r="C85" s="92"/>
      <c r="D85" s="92"/>
      <c r="E85" s="92"/>
      <c r="F85" s="92"/>
      <c r="G85" s="58"/>
    </row>
    <row r="86" spans="2:7" ht="15" x14ac:dyDescent="0.2">
      <c r="D86" s="92"/>
      <c r="E86" s="92"/>
      <c r="F86" s="92"/>
      <c r="G86" s="58"/>
    </row>
    <row r="87" spans="2:7" ht="15" x14ac:dyDescent="0.2">
      <c r="D87" s="92"/>
      <c r="E87" s="92"/>
      <c r="F87" s="92"/>
      <c r="G87" s="58"/>
    </row>
    <row r="88" spans="2:7" x14ac:dyDescent="0.2">
      <c r="D88" s="92"/>
      <c r="E88" s="92"/>
      <c r="F88" s="92"/>
      <c r="G88" s="60"/>
    </row>
    <row r="89" spans="2:7" x14ac:dyDescent="0.2">
      <c r="D89" s="92"/>
      <c r="E89" s="92"/>
      <c r="F89" s="92"/>
      <c r="G89" s="60"/>
    </row>
    <row r="90" spans="2:7" ht="15.75" x14ac:dyDescent="0.2">
      <c r="D90" s="92"/>
      <c r="E90" s="92"/>
      <c r="F90" s="92"/>
      <c r="G90" s="61"/>
    </row>
    <row r="91" spans="2:7" x14ac:dyDescent="0.2">
      <c r="D91" s="92"/>
      <c r="E91" s="92"/>
      <c r="F91" s="92"/>
      <c r="G91" s="62"/>
    </row>
    <row r="92" spans="2:7" ht="15" x14ac:dyDescent="0.2">
      <c r="D92" s="92"/>
      <c r="E92" s="92"/>
      <c r="F92" s="92"/>
      <c r="G92" s="63"/>
    </row>
    <row r="93" spans="2:7" ht="15" x14ac:dyDescent="0.2">
      <c r="D93" s="92"/>
      <c r="E93" s="92"/>
      <c r="F93" s="92"/>
      <c r="G93" s="58"/>
    </row>
    <row r="94" spans="2:7" ht="15" x14ac:dyDescent="0.2">
      <c r="G94" s="58"/>
    </row>
    <row r="95" spans="2:7" ht="15" x14ac:dyDescent="0.2">
      <c r="G95" s="58"/>
    </row>
    <row r="96" spans="2:7" ht="15" x14ac:dyDescent="0.2">
      <c r="G96" s="58"/>
    </row>
    <row r="97" spans="7:7" ht="15" x14ac:dyDescent="0.2">
      <c r="G97" s="58"/>
    </row>
    <row r="98" spans="7:7" ht="15.75" x14ac:dyDescent="0.2">
      <c r="G98" s="56"/>
    </row>
    <row r="99" spans="7:7" ht="15" x14ac:dyDescent="0.2">
      <c r="G99" s="58"/>
    </row>
    <row r="100" spans="7:7" ht="15" x14ac:dyDescent="0.2">
      <c r="G100" s="58"/>
    </row>
    <row r="101" spans="7:7" ht="15" x14ac:dyDescent="0.2">
      <c r="G101" s="58"/>
    </row>
  </sheetData>
  <mergeCells count="5">
    <mergeCell ref="B9:G9"/>
    <mergeCell ref="B43:I43"/>
    <mergeCell ref="B76:C76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C62"/>
  <sheetViews>
    <sheetView showGridLines="0" topLeftCell="A5" workbookViewId="0">
      <selection activeCell="B33" sqref="B33"/>
    </sheetView>
  </sheetViews>
  <sheetFormatPr baseColWidth="10" defaultColWidth="11.42578125" defaultRowHeight="12.75" x14ac:dyDescent="0.2"/>
  <cols>
    <col min="1" max="1" width="4.7109375" style="46" customWidth="1"/>
    <col min="2" max="2" width="67.28515625" style="46" customWidth="1"/>
    <col min="3" max="3" width="41.85546875" style="46" customWidth="1"/>
    <col min="4" max="256" width="11.42578125" style="46"/>
    <col min="257" max="257" width="4" style="46" customWidth="1"/>
    <col min="258" max="258" width="67.28515625" style="46" customWidth="1"/>
    <col min="259" max="259" width="43.85546875" style="46" customWidth="1"/>
    <col min="260" max="512" width="11.42578125" style="46"/>
    <col min="513" max="513" width="4" style="46" customWidth="1"/>
    <col min="514" max="514" width="67.28515625" style="46" customWidth="1"/>
    <col min="515" max="515" width="43.85546875" style="46" customWidth="1"/>
    <col min="516" max="768" width="11.42578125" style="46"/>
    <col min="769" max="769" width="4" style="46" customWidth="1"/>
    <col min="770" max="770" width="67.28515625" style="46" customWidth="1"/>
    <col min="771" max="771" width="43.85546875" style="46" customWidth="1"/>
    <col min="772" max="1024" width="11.42578125" style="46"/>
    <col min="1025" max="1025" width="4" style="46" customWidth="1"/>
    <col min="1026" max="1026" width="67.28515625" style="46" customWidth="1"/>
    <col min="1027" max="1027" width="43.85546875" style="46" customWidth="1"/>
    <col min="1028" max="1280" width="11.42578125" style="46"/>
    <col min="1281" max="1281" width="4" style="46" customWidth="1"/>
    <col min="1282" max="1282" width="67.28515625" style="46" customWidth="1"/>
    <col min="1283" max="1283" width="43.85546875" style="46" customWidth="1"/>
    <col min="1284" max="1536" width="11.42578125" style="46"/>
    <col min="1537" max="1537" width="4" style="46" customWidth="1"/>
    <col min="1538" max="1538" width="67.28515625" style="46" customWidth="1"/>
    <col min="1539" max="1539" width="43.85546875" style="46" customWidth="1"/>
    <col min="1540" max="1792" width="11.42578125" style="46"/>
    <col min="1793" max="1793" width="4" style="46" customWidth="1"/>
    <col min="1794" max="1794" width="67.28515625" style="46" customWidth="1"/>
    <col min="1795" max="1795" width="43.85546875" style="46" customWidth="1"/>
    <col min="1796" max="2048" width="11.42578125" style="46"/>
    <col min="2049" max="2049" width="4" style="46" customWidth="1"/>
    <col min="2050" max="2050" width="67.28515625" style="46" customWidth="1"/>
    <col min="2051" max="2051" width="43.85546875" style="46" customWidth="1"/>
    <col min="2052" max="2304" width="11.42578125" style="46"/>
    <col min="2305" max="2305" width="4" style="46" customWidth="1"/>
    <col min="2306" max="2306" width="67.28515625" style="46" customWidth="1"/>
    <col min="2307" max="2307" width="43.85546875" style="46" customWidth="1"/>
    <col min="2308" max="2560" width="11.42578125" style="46"/>
    <col min="2561" max="2561" width="4" style="46" customWidth="1"/>
    <col min="2562" max="2562" width="67.28515625" style="46" customWidth="1"/>
    <col min="2563" max="2563" width="43.85546875" style="46" customWidth="1"/>
    <col min="2564" max="2816" width="11.42578125" style="46"/>
    <col min="2817" max="2817" width="4" style="46" customWidth="1"/>
    <col min="2818" max="2818" width="67.28515625" style="46" customWidth="1"/>
    <col min="2819" max="2819" width="43.85546875" style="46" customWidth="1"/>
    <col min="2820" max="3072" width="11.42578125" style="46"/>
    <col min="3073" max="3073" width="4" style="46" customWidth="1"/>
    <col min="3074" max="3074" width="67.28515625" style="46" customWidth="1"/>
    <col min="3075" max="3075" width="43.85546875" style="46" customWidth="1"/>
    <col min="3076" max="3328" width="11.42578125" style="46"/>
    <col min="3329" max="3329" width="4" style="46" customWidth="1"/>
    <col min="3330" max="3330" width="67.28515625" style="46" customWidth="1"/>
    <col min="3331" max="3331" width="43.85546875" style="46" customWidth="1"/>
    <col min="3332" max="3584" width="11.42578125" style="46"/>
    <col min="3585" max="3585" width="4" style="46" customWidth="1"/>
    <col min="3586" max="3586" width="67.28515625" style="46" customWidth="1"/>
    <col min="3587" max="3587" width="43.85546875" style="46" customWidth="1"/>
    <col min="3588" max="3840" width="11.42578125" style="46"/>
    <col min="3841" max="3841" width="4" style="46" customWidth="1"/>
    <col min="3842" max="3842" width="67.28515625" style="46" customWidth="1"/>
    <col min="3843" max="3843" width="43.85546875" style="46" customWidth="1"/>
    <col min="3844" max="4096" width="11.42578125" style="46"/>
    <col min="4097" max="4097" width="4" style="46" customWidth="1"/>
    <col min="4098" max="4098" width="67.28515625" style="46" customWidth="1"/>
    <col min="4099" max="4099" width="43.85546875" style="46" customWidth="1"/>
    <col min="4100" max="4352" width="11.42578125" style="46"/>
    <col min="4353" max="4353" width="4" style="46" customWidth="1"/>
    <col min="4354" max="4354" width="67.28515625" style="46" customWidth="1"/>
    <col min="4355" max="4355" width="43.85546875" style="46" customWidth="1"/>
    <col min="4356" max="4608" width="11.42578125" style="46"/>
    <col min="4609" max="4609" width="4" style="46" customWidth="1"/>
    <col min="4610" max="4610" width="67.28515625" style="46" customWidth="1"/>
    <col min="4611" max="4611" width="43.85546875" style="46" customWidth="1"/>
    <col min="4612" max="4864" width="11.42578125" style="46"/>
    <col min="4865" max="4865" width="4" style="46" customWidth="1"/>
    <col min="4866" max="4866" width="67.28515625" style="46" customWidth="1"/>
    <col min="4867" max="4867" width="43.85546875" style="46" customWidth="1"/>
    <col min="4868" max="5120" width="11.42578125" style="46"/>
    <col min="5121" max="5121" width="4" style="46" customWidth="1"/>
    <col min="5122" max="5122" width="67.28515625" style="46" customWidth="1"/>
    <col min="5123" max="5123" width="43.85546875" style="46" customWidth="1"/>
    <col min="5124" max="5376" width="11.42578125" style="46"/>
    <col min="5377" max="5377" width="4" style="46" customWidth="1"/>
    <col min="5378" max="5378" width="67.28515625" style="46" customWidth="1"/>
    <col min="5379" max="5379" width="43.85546875" style="46" customWidth="1"/>
    <col min="5380" max="5632" width="11.42578125" style="46"/>
    <col min="5633" max="5633" width="4" style="46" customWidth="1"/>
    <col min="5634" max="5634" width="67.28515625" style="46" customWidth="1"/>
    <col min="5635" max="5635" width="43.85546875" style="46" customWidth="1"/>
    <col min="5636" max="5888" width="11.42578125" style="46"/>
    <col min="5889" max="5889" width="4" style="46" customWidth="1"/>
    <col min="5890" max="5890" width="67.28515625" style="46" customWidth="1"/>
    <col min="5891" max="5891" width="43.85546875" style="46" customWidth="1"/>
    <col min="5892" max="6144" width="11.42578125" style="46"/>
    <col min="6145" max="6145" width="4" style="46" customWidth="1"/>
    <col min="6146" max="6146" width="67.28515625" style="46" customWidth="1"/>
    <col min="6147" max="6147" width="43.85546875" style="46" customWidth="1"/>
    <col min="6148" max="6400" width="11.42578125" style="46"/>
    <col min="6401" max="6401" width="4" style="46" customWidth="1"/>
    <col min="6402" max="6402" width="67.28515625" style="46" customWidth="1"/>
    <col min="6403" max="6403" width="43.85546875" style="46" customWidth="1"/>
    <col min="6404" max="6656" width="11.42578125" style="46"/>
    <col min="6657" max="6657" width="4" style="46" customWidth="1"/>
    <col min="6658" max="6658" width="67.28515625" style="46" customWidth="1"/>
    <col min="6659" max="6659" width="43.85546875" style="46" customWidth="1"/>
    <col min="6660" max="6912" width="11.42578125" style="46"/>
    <col min="6913" max="6913" width="4" style="46" customWidth="1"/>
    <col min="6914" max="6914" width="67.28515625" style="46" customWidth="1"/>
    <col min="6915" max="6915" width="43.85546875" style="46" customWidth="1"/>
    <col min="6916" max="7168" width="11.42578125" style="46"/>
    <col min="7169" max="7169" width="4" style="46" customWidth="1"/>
    <col min="7170" max="7170" width="67.28515625" style="46" customWidth="1"/>
    <col min="7171" max="7171" width="43.85546875" style="46" customWidth="1"/>
    <col min="7172" max="7424" width="11.42578125" style="46"/>
    <col min="7425" max="7425" width="4" style="46" customWidth="1"/>
    <col min="7426" max="7426" width="67.28515625" style="46" customWidth="1"/>
    <col min="7427" max="7427" width="43.85546875" style="46" customWidth="1"/>
    <col min="7428" max="7680" width="11.42578125" style="46"/>
    <col min="7681" max="7681" width="4" style="46" customWidth="1"/>
    <col min="7682" max="7682" width="67.28515625" style="46" customWidth="1"/>
    <col min="7683" max="7683" width="43.85546875" style="46" customWidth="1"/>
    <col min="7684" max="7936" width="11.42578125" style="46"/>
    <col min="7937" max="7937" width="4" style="46" customWidth="1"/>
    <col min="7938" max="7938" width="67.28515625" style="46" customWidth="1"/>
    <col min="7939" max="7939" width="43.85546875" style="46" customWidth="1"/>
    <col min="7940" max="8192" width="11.42578125" style="46"/>
    <col min="8193" max="8193" width="4" style="46" customWidth="1"/>
    <col min="8194" max="8194" width="67.28515625" style="46" customWidth="1"/>
    <col min="8195" max="8195" width="43.85546875" style="46" customWidth="1"/>
    <col min="8196" max="8448" width="11.42578125" style="46"/>
    <col min="8449" max="8449" width="4" style="46" customWidth="1"/>
    <col min="8450" max="8450" width="67.28515625" style="46" customWidth="1"/>
    <col min="8451" max="8451" width="43.85546875" style="46" customWidth="1"/>
    <col min="8452" max="8704" width="11.42578125" style="46"/>
    <col min="8705" max="8705" width="4" style="46" customWidth="1"/>
    <col min="8706" max="8706" width="67.28515625" style="46" customWidth="1"/>
    <col min="8707" max="8707" width="43.85546875" style="46" customWidth="1"/>
    <col min="8708" max="8960" width="11.42578125" style="46"/>
    <col min="8961" max="8961" width="4" style="46" customWidth="1"/>
    <col min="8962" max="8962" width="67.28515625" style="46" customWidth="1"/>
    <col min="8963" max="8963" width="43.85546875" style="46" customWidth="1"/>
    <col min="8964" max="9216" width="11.42578125" style="46"/>
    <col min="9217" max="9217" width="4" style="46" customWidth="1"/>
    <col min="9218" max="9218" width="67.28515625" style="46" customWidth="1"/>
    <col min="9219" max="9219" width="43.85546875" style="46" customWidth="1"/>
    <col min="9220" max="9472" width="11.42578125" style="46"/>
    <col min="9473" max="9473" width="4" style="46" customWidth="1"/>
    <col min="9474" max="9474" width="67.28515625" style="46" customWidth="1"/>
    <col min="9475" max="9475" width="43.85546875" style="46" customWidth="1"/>
    <col min="9476" max="9728" width="11.42578125" style="46"/>
    <col min="9729" max="9729" width="4" style="46" customWidth="1"/>
    <col min="9730" max="9730" width="67.28515625" style="46" customWidth="1"/>
    <col min="9731" max="9731" width="43.85546875" style="46" customWidth="1"/>
    <col min="9732" max="9984" width="11.42578125" style="46"/>
    <col min="9985" max="9985" width="4" style="46" customWidth="1"/>
    <col min="9986" max="9986" width="67.28515625" style="46" customWidth="1"/>
    <col min="9987" max="9987" width="43.85546875" style="46" customWidth="1"/>
    <col min="9988" max="10240" width="11.42578125" style="46"/>
    <col min="10241" max="10241" width="4" style="46" customWidth="1"/>
    <col min="10242" max="10242" width="67.28515625" style="46" customWidth="1"/>
    <col min="10243" max="10243" width="43.85546875" style="46" customWidth="1"/>
    <col min="10244" max="10496" width="11.42578125" style="46"/>
    <col min="10497" max="10497" width="4" style="46" customWidth="1"/>
    <col min="10498" max="10498" width="67.28515625" style="46" customWidth="1"/>
    <col min="10499" max="10499" width="43.85546875" style="46" customWidth="1"/>
    <col min="10500" max="10752" width="11.42578125" style="46"/>
    <col min="10753" max="10753" width="4" style="46" customWidth="1"/>
    <col min="10754" max="10754" width="67.28515625" style="46" customWidth="1"/>
    <col min="10755" max="10755" width="43.85546875" style="46" customWidth="1"/>
    <col min="10756" max="11008" width="11.42578125" style="46"/>
    <col min="11009" max="11009" width="4" style="46" customWidth="1"/>
    <col min="11010" max="11010" width="67.28515625" style="46" customWidth="1"/>
    <col min="11011" max="11011" width="43.85546875" style="46" customWidth="1"/>
    <col min="11012" max="11264" width="11.42578125" style="46"/>
    <col min="11265" max="11265" width="4" style="46" customWidth="1"/>
    <col min="11266" max="11266" width="67.28515625" style="46" customWidth="1"/>
    <col min="11267" max="11267" width="43.85546875" style="46" customWidth="1"/>
    <col min="11268" max="11520" width="11.42578125" style="46"/>
    <col min="11521" max="11521" width="4" style="46" customWidth="1"/>
    <col min="11522" max="11522" width="67.28515625" style="46" customWidth="1"/>
    <col min="11523" max="11523" width="43.85546875" style="46" customWidth="1"/>
    <col min="11524" max="11776" width="11.42578125" style="46"/>
    <col min="11777" max="11777" width="4" style="46" customWidth="1"/>
    <col min="11778" max="11778" width="67.28515625" style="46" customWidth="1"/>
    <col min="11779" max="11779" width="43.85546875" style="46" customWidth="1"/>
    <col min="11780" max="12032" width="11.42578125" style="46"/>
    <col min="12033" max="12033" width="4" style="46" customWidth="1"/>
    <col min="12034" max="12034" width="67.28515625" style="46" customWidth="1"/>
    <col min="12035" max="12035" width="43.85546875" style="46" customWidth="1"/>
    <col min="12036" max="12288" width="11.42578125" style="46"/>
    <col min="12289" max="12289" width="4" style="46" customWidth="1"/>
    <col min="12290" max="12290" width="67.28515625" style="46" customWidth="1"/>
    <col min="12291" max="12291" width="43.85546875" style="46" customWidth="1"/>
    <col min="12292" max="12544" width="11.42578125" style="46"/>
    <col min="12545" max="12545" width="4" style="46" customWidth="1"/>
    <col min="12546" max="12546" width="67.28515625" style="46" customWidth="1"/>
    <col min="12547" max="12547" width="43.85546875" style="46" customWidth="1"/>
    <col min="12548" max="12800" width="11.42578125" style="46"/>
    <col min="12801" max="12801" width="4" style="46" customWidth="1"/>
    <col min="12802" max="12802" width="67.28515625" style="46" customWidth="1"/>
    <col min="12803" max="12803" width="43.85546875" style="46" customWidth="1"/>
    <col min="12804" max="13056" width="11.42578125" style="46"/>
    <col min="13057" max="13057" width="4" style="46" customWidth="1"/>
    <col min="13058" max="13058" width="67.28515625" style="46" customWidth="1"/>
    <col min="13059" max="13059" width="43.85546875" style="46" customWidth="1"/>
    <col min="13060" max="13312" width="11.42578125" style="46"/>
    <col min="13313" max="13313" width="4" style="46" customWidth="1"/>
    <col min="13314" max="13314" width="67.28515625" style="46" customWidth="1"/>
    <col min="13315" max="13315" width="43.85546875" style="46" customWidth="1"/>
    <col min="13316" max="13568" width="11.42578125" style="46"/>
    <col min="13569" max="13569" width="4" style="46" customWidth="1"/>
    <col min="13570" max="13570" width="67.28515625" style="46" customWidth="1"/>
    <col min="13571" max="13571" width="43.85546875" style="46" customWidth="1"/>
    <col min="13572" max="13824" width="11.42578125" style="46"/>
    <col min="13825" max="13825" width="4" style="46" customWidth="1"/>
    <col min="13826" max="13826" width="67.28515625" style="46" customWidth="1"/>
    <col min="13827" max="13827" width="43.85546875" style="46" customWidth="1"/>
    <col min="13828" max="14080" width="11.42578125" style="46"/>
    <col min="14081" max="14081" width="4" style="46" customWidth="1"/>
    <col min="14082" max="14082" width="67.28515625" style="46" customWidth="1"/>
    <col min="14083" max="14083" width="43.85546875" style="46" customWidth="1"/>
    <col min="14084" max="14336" width="11.42578125" style="46"/>
    <col min="14337" max="14337" width="4" style="46" customWidth="1"/>
    <col min="14338" max="14338" width="67.28515625" style="46" customWidth="1"/>
    <col min="14339" max="14339" width="43.85546875" style="46" customWidth="1"/>
    <col min="14340" max="14592" width="11.42578125" style="46"/>
    <col min="14593" max="14593" width="4" style="46" customWidth="1"/>
    <col min="14594" max="14594" width="67.28515625" style="46" customWidth="1"/>
    <col min="14595" max="14595" width="43.85546875" style="46" customWidth="1"/>
    <col min="14596" max="14848" width="11.42578125" style="46"/>
    <col min="14849" max="14849" width="4" style="46" customWidth="1"/>
    <col min="14850" max="14850" width="67.28515625" style="46" customWidth="1"/>
    <col min="14851" max="14851" width="43.85546875" style="46" customWidth="1"/>
    <col min="14852" max="15104" width="11.42578125" style="46"/>
    <col min="15105" max="15105" width="4" style="46" customWidth="1"/>
    <col min="15106" max="15106" width="67.28515625" style="46" customWidth="1"/>
    <col min="15107" max="15107" width="43.85546875" style="46" customWidth="1"/>
    <col min="15108" max="15360" width="11.42578125" style="46"/>
    <col min="15361" max="15361" width="4" style="46" customWidth="1"/>
    <col min="15362" max="15362" width="67.28515625" style="46" customWidth="1"/>
    <col min="15363" max="15363" width="43.85546875" style="46" customWidth="1"/>
    <col min="15364" max="15616" width="11.42578125" style="46"/>
    <col min="15617" max="15617" width="4" style="46" customWidth="1"/>
    <col min="15618" max="15618" width="67.28515625" style="46" customWidth="1"/>
    <col min="15619" max="15619" width="43.85546875" style="46" customWidth="1"/>
    <col min="15620" max="15872" width="11.42578125" style="46"/>
    <col min="15873" max="15873" width="4" style="46" customWidth="1"/>
    <col min="15874" max="15874" width="67.28515625" style="46" customWidth="1"/>
    <col min="15875" max="15875" width="43.85546875" style="46" customWidth="1"/>
    <col min="15876" max="16128" width="11.42578125" style="46"/>
    <col min="16129" max="16129" width="4" style="46" customWidth="1"/>
    <col min="16130" max="16130" width="67.28515625" style="46" customWidth="1"/>
    <col min="16131" max="16131" width="43.85546875" style="46" customWidth="1"/>
    <col min="16132" max="16384" width="11.42578125" style="46"/>
  </cols>
  <sheetData>
    <row r="8" spans="2:3" ht="1.5" customHeight="1" x14ac:dyDescent="0.2"/>
    <row r="9" spans="2:3" ht="9" customHeight="1" thickBot="1" x14ac:dyDescent="0.25"/>
    <row r="10" spans="2:3" ht="33.75" customHeight="1" thickBot="1" x14ac:dyDescent="0.25">
      <c r="B10" s="357" t="s">
        <v>185</v>
      </c>
      <c r="C10" s="362"/>
    </row>
    <row r="11" spans="2:3" ht="3" customHeight="1" x14ac:dyDescent="0.2">
      <c r="B11" s="95"/>
      <c r="C11" s="96"/>
    </row>
    <row r="12" spans="2:3" ht="36" customHeight="1" x14ac:dyDescent="0.2">
      <c r="B12" s="116" t="s">
        <v>89</v>
      </c>
      <c r="C12" s="117" t="s">
        <v>90</v>
      </c>
    </row>
    <row r="13" spans="2:3" ht="27.95" customHeight="1" x14ac:dyDescent="0.2">
      <c r="B13" s="97" t="s">
        <v>91</v>
      </c>
      <c r="C13" s="98">
        <v>549</v>
      </c>
    </row>
    <row r="14" spans="2:3" ht="27.95" customHeight="1" x14ac:dyDescent="0.2">
      <c r="B14" s="97" t="s">
        <v>92</v>
      </c>
      <c r="C14" s="98">
        <v>421</v>
      </c>
    </row>
    <row r="15" spans="2:3" ht="27.95" customHeight="1" x14ac:dyDescent="0.2">
      <c r="B15" s="97" t="s">
        <v>93</v>
      </c>
      <c r="C15" s="98">
        <v>441</v>
      </c>
    </row>
    <row r="16" spans="2:3" ht="27.95" customHeight="1" x14ac:dyDescent="0.2">
      <c r="B16" s="97" t="s">
        <v>94</v>
      </c>
      <c r="C16" s="98">
        <v>0</v>
      </c>
    </row>
    <row r="17" spans="2:3" ht="27.95" customHeight="1" x14ac:dyDescent="0.2">
      <c r="B17" s="97" t="s">
        <v>95</v>
      </c>
      <c r="C17" s="98">
        <v>103</v>
      </c>
    </row>
    <row r="18" spans="2:3" ht="27.95" customHeight="1" thickBot="1" x14ac:dyDescent="0.25">
      <c r="B18" s="99" t="s">
        <v>96</v>
      </c>
      <c r="C18" s="100">
        <v>44</v>
      </c>
    </row>
    <row r="19" spans="2:3" ht="4.5" customHeight="1" thickBot="1" x14ac:dyDescent="0.25">
      <c r="B19" s="101"/>
      <c r="C19" s="102"/>
    </row>
    <row r="20" spans="2:3" ht="33.75" customHeight="1" thickBot="1" x14ac:dyDescent="0.25">
      <c r="B20" s="283" t="s">
        <v>110</v>
      </c>
      <c r="C20" s="284" t="s">
        <v>186</v>
      </c>
    </row>
    <row r="21" spans="2:3" ht="3.75" customHeight="1" thickBot="1" x14ac:dyDescent="0.25">
      <c r="B21" s="103"/>
      <c r="C21" s="104"/>
    </row>
    <row r="22" spans="2:3" ht="27.95" customHeight="1" x14ac:dyDescent="0.2">
      <c r="B22" s="105" t="s">
        <v>97</v>
      </c>
      <c r="C22" s="106" t="s">
        <v>90</v>
      </c>
    </row>
    <row r="23" spans="2:3" ht="27.95" customHeight="1" x14ac:dyDescent="0.2">
      <c r="B23" s="97" t="s">
        <v>98</v>
      </c>
      <c r="C23" s="107">
        <v>616</v>
      </c>
    </row>
    <row r="24" spans="2:3" ht="27.95" customHeight="1" x14ac:dyDescent="0.2">
      <c r="B24" s="97" t="s">
        <v>99</v>
      </c>
      <c r="C24" s="107">
        <v>1</v>
      </c>
    </row>
    <row r="25" spans="2:3" ht="27.95" customHeight="1" x14ac:dyDescent="0.2">
      <c r="B25" s="133" t="s">
        <v>100</v>
      </c>
      <c r="C25" s="135">
        <v>49</v>
      </c>
    </row>
    <row r="26" spans="2:3" ht="27.95" customHeight="1" x14ac:dyDescent="0.2">
      <c r="B26" s="134" t="s">
        <v>171</v>
      </c>
      <c r="C26" s="136">
        <v>0</v>
      </c>
    </row>
    <row r="27" spans="2:3" ht="27.95" customHeight="1" x14ac:dyDescent="0.2">
      <c r="B27" s="134" t="s">
        <v>101</v>
      </c>
      <c r="C27" s="136">
        <v>12</v>
      </c>
    </row>
    <row r="28" spans="2:3" ht="27.95" customHeight="1" x14ac:dyDescent="0.2">
      <c r="B28" s="134" t="s">
        <v>102</v>
      </c>
      <c r="C28" s="136">
        <v>0</v>
      </c>
    </row>
    <row r="29" spans="2:3" ht="27.95" customHeight="1" x14ac:dyDescent="0.2">
      <c r="B29" s="134" t="s">
        <v>103</v>
      </c>
      <c r="C29" s="136">
        <v>0</v>
      </c>
    </row>
    <row r="30" spans="2:3" ht="32.25" customHeight="1" x14ac:dyDescent="0.2">
      <c r="B30" s="134" t="s">
        <v>104</v>
      </c>
      <c r="C30" s="136">
        <v>1</v>
      </c>
    </row>
    <row r="31" spans="2:3" ht="10.5" customHeight="1" thickBot="1" x14ac:dyDescent="0.25">
      <c r="B31" s="137"/>
      <c r="C31" s="138"/>
    </row>
    <row r="32" spans="2:3" ht="11.25" customHeight="1" thickBot="1" x14ac:dyDescent="0.25">
      <c r="B32" s="108"/>
      <c r="C32" s="58"/>
    </row>
    <row r="33" spans="2:3" ht="48" customHeight="1" thickBot="1" x14ac:dyDescent="0.25">
      <c r="B33" s="109" t="s">
        <v>126</v>
      </c>
      <c r="C33" s="110">
        <f>C23+C25+C27+C28+C29+C30+C24+C26</f>
        <v>679</v>
      </c>
    </row>
    <row r="34" spans="2:3" ht="11.25" customHeight="1" thickBot="1" x14ac:dyDescent="0.25">
      <c r="B34" s="111"/>
      <c r="C34" s="112"/>
    </row>
    <row r="35" spans="2:3" ht="30" customHeight="1" thickBot="1" x14ac:dyDescent="0.25">
      <c r="B35" s="119" t="s">
        <v>109</v>
      </c>
      <c r="C35" s="118" t="s">
        <v>186</v>
      </c>
    </row>
    <row r="36" spans="2:3" ht="10.5" customHeight="1" thickBot="1" x14ac:dyDescent="0.25">
      <c r="B36" s="113"/>
      <c r="C36" s="104"/>
    </row>
    <row r="37" spans="2:3" ht="27.95" customHeight="1" x14ac:dyDescent="0.2">
      <c r="B37" s="105" t="s">
        <v>105</v>
      </c>
      <c r="C37" s="114"/>
    </row>
    <row r="38" spans="2:3" ht="25.5" customHeight="1" x14ac:dyDescent="0.2">
      <c r="B38" s="97" t="s">
        <v>106</v>
      </c>
      <c r="C38" s="98">
        <v>122</v>
      </c>
    </row>
    <row r="39" spans="2:3" ht="24.75" customHeight="1" x14ac:dyDescent="0.2">
      <c r="B39" s="97" t="s">
        <v>107</v>
      </c>
      <c r="C39" s="98">
        <v>151</v>
      </c>
    </row>
    <row r="40" spans="2:3" ht="24" customHeight="1" thickBot="1" x14ac:dyDescent="0.25">
      <c r="B40" s="99" t="s">
        <v>108</v>
      </c>
      <c r="C40" s="100">
        <v>67</v>
      </c>
    </row>
    <row r="41" spans="2:3" ht="10.5" customHeight="1" thickBot="1" x14ac:dyDescent="0.25">
      <c r="B41" s="108"/>
      <c r="C41" s="58"/>
    </row>
    <row r="42" spans="2:3" ht="27.95" customHeight="1" x14ac:dyDescent="0.2">
      <c r="B42" s="73" t="s">
        <v>5</v>
      </c>
      <c r="C42" s="115">
        <f>SUM(C38:C41)</f>
        <v>340</v>
      </c>
    </row>
    <row r="43" spans="2:3" ht="27.95" customHeight="1" x14ac:dyDescent="0.2">
      <c r="B43" s="51"/>
      <c r="C43" s="52"/>
    </row>
    <row r="44" spans="2:3" ht="27.95" customHeight="1" x14ac:dyDescent="0.2">
      <c r="B44" s="54"/>
      <c r="C44" s="53"/>
    </row>
    <row r="45" spans="2:3" ht="27.95" customHeight="1" x14ac:dyDescent="0.2">
      <c r="B45" s="55"/>
      <c r="C45" s="55"/>
    </row>
    <row r="46" spans="2:3" ht="30.95" customHeight="1" x14ac:dyDescent="0.2">
      <c r="B46" s="57"/>
      <c r="C46" s="58"/>
    </row>
    <row r="47" spans="2:3" ht="30.95" customHeight="1" x14ac:dyDescent="0.2">
      <c r="B47" s="57"/>
      <c r="C47" s="58"/>
    </row>
    <row r="48" spans="2:3" ht="30.95" customHeight="1" x14ac:dyDescent="0.2">
      <c r="B48" s="59"/>
      <c r="C48" s="58"/>
    </row>
    <row r="49" spans="2:3" ht="30.95" customHeight="1" x14ac:dyDescent="0.2">
      <c r="B49" s="60"/>
      <c r="C49" s="60"/>
    </row>
    <row r="50" spans="2:3" ht="30.95" customHeight="1" x14ac:dyDescent="0.2">
      <c r="B50" s="60"/>
      <c r="C50" s="60"/>
    </row>
    <row r="51" spans="2:3" ht="30.95" customHeight="1" x14ac:dyDescent="0.2">
      <c r="B51" s="61"/>
      <c r="C51" s="61"/>
    </row>
    <row r="52" spans="2:3" ht="30.95" customHeight="1" x14ac:dyDescent="0.2">
      <c r="B52" s="62"/>
      <c r="C52" s="62"/>
    </row>
    <row r="53" spans="2:3" ht="30.95" customHeight="1" x14ac:dyDescent="0.2">
      <c r="B53" s="63"/>
      <c r="C53" s="63"/>
    </row>
    <row r="54" spans="2:3" ht="30.95" customHeight="1" x14ac:dyDescent="0.2">
      <c r="B54" s="57"/>
      <c r="C54" s="58"/>
    </row>
    <row r="55" spans="2:3" ht="30.95" customHeight="1" x14ac:dyDescent="0.2">
      <c r="B55" s="57"/>
      <c r="C55" s="58"/>
    </row>
    <row r="56" spans="2:3" ht="30.95" customHeight="1" x14ac:dyDescent="0.2">
      <c r="B56" s="57"/>
      <c r="C56" s="58"/>
    </row>
    <row r="57" spans="2:3" ht="30.95" customHeight="1" x14ac:dyDescent="0.2">
      <c r="B57" s="57"/>
      <c r="C57" s="58"/>
    </row>
    <row r="58" spans="2:3" ht="30.95" customHeight="1" x14ac:dyDescent="0.2">
      <c r="B58" s="57"/>
      <c r="C58" s="58"/>
    </row>
    <row r="59" spans="2:3" ht="30.95" customHeight="1" x14ac:dyDescent="0.2">
      <c r="B59" s="64"/>
      <c r="C59" s="56"/>
    </row>
    <row r="60" spans="2:3" ht="30.95" customHeight="1" x14ac:dyDescent="0.2">
      <c r="B60" s="57"/>
      <c r="C60" s="58"/>
    </row>
    <row r="61" spans="2:3" ht="30.95" customHeight="1" x14ac:dyDescent="0.2">
      <c r="B61" s="57"/>
      <c r="C61" s="58"/>
    </row>
    <row r="62" spans="2:3" ht="30.95" customHeight="1" x14ac:dyDescent="0.2">
      <c r="B62" s="59"/>
      <c r="C62" s="58"/>
    </row>
  </sheetData>
  <mergeCells count="1">
    <mergeCell ref="B10:C10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30"/>
  <sheetViews>
    <sheetView showGridLines="0" view="pageLayout" topLeftCell="A5" zoomScale="75" zoomScaleNormal="50" zoomScaleSheetLayoutView="75" zoomScalePageLayoutView="75" workbookViewId="0">
      <selection activeCell="B33" sqref="B33"/>
    </sheetView>
  </sheetViews>
  <sheetFormatPr baseColWidth="10" defaultColWidth="11.42578125" defaultRowHeight="15" x14ac:dyDescent="0.2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9" spans="2:16" ht="30.75" customHeight="1" x14ac:dyDescent="0.25">
      <c r="B9" s="356" t="s">
        <v>188</v>
      </c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56"/>
      <c r="P9" s="168"/>
    </row>
    <row r="11" spans="2:16" x14ac:dyDescent="0.2">
      <c r="B11" s="5"/>
      <c r="C11" s="5"/>
    </row>
    <row r="12" spans="2:16" ht="36" customHeight="1" x14ac:dyDescent="0.2">
      <c r="B12" s="278" t="s">
        <v>0</v>
      </c>
      <c r="C12" s="332" t="s">
        <v>34</v>
      </c>
      <c r="E12" s="254">
        <v>100</v>
      </c>
    </row>
    <row r="13" spans="2:16" ht="36" customHeight="1" x14ac:dyDescent="0.2">
      <c r="B13" s="279" t="s">
        <v>187</v>
      </c>
      <c r="C13" s="281">
        <v>361</v>
      </c>
      <c r="E13" s="254"/>
    </row>
    <row r="14" spans="2:16" ht="30.95" customHeight="1" x14ac:dyDescent="0.2">
      <c r="B14" s="333" t="s">
        <v>174</v>
      </c>
      <c r="C14" s="334">
        <v>221</v>
      </c>
      <c r="E14" s="254"/>
    </row>
    <row r="15" spans="2:16" ht="12.75" customHeight="1" thickBot="1" x14ac:dyDescent="0.25">
      <c r="B15" s="280"/>
      <c r="C15" s="281"/>
      <c r="D15" s="7"/>
    </row>
    <row r="16" spans="2:16" ht="39.75" customHeight="1" thickTop="1" x14ac:dyDescent="0.2">
      <c r="B16" s="282"/>
      <c r="C16" s="335"/>
    </row>
    <row r="25" spans="2:3" ht="15.75" thickBot="1" x14ac:dyDescent="0.25"/>
    <row r="26" spans="2:3" x14ac:dyDescent="0.2">
      <c r="B26" s="209" t="s">
        <v>132</v>
      </c>
      <c r="C26" s="218">
        <v>126</v>
      </c>
    </row>
    <row r="27" spans="2:3" x14ac:dyDescent="0.2">
      <c r="B27" s="210" t="s">
        <v>176</v>
      </c>
      <c r="C27" s="219">
        <v>233</v>
      </c>
    </row>
    <row r="28" spans="2:3" x14ac:dyDescent="0.2">
      <c r="B28" s="210" t="s">
        <v>133</v>
      </c>
      <c r="C28" s="219"/>
    </row>
    <row r="29" spans="2:3" ht="15.75" thickBot="1" x14ac:dyDescent="0.25">
      <c r="B29" s="211" t="s">
        <v>167</v>
      </c>
      <c r="C29" s="220">
        <v>2</v>
      </c>
    </row>
    <row r="30" spans="2:3" x14ac:dyDescent="0.2">
      <c r="C30" s="9">
        <f>SUM(C26:C29)</f>
        <v>361</v>
      </c>
    </row>
  </sheetData>
  <mergeCells count="1">
    <mergeCell ref="B9:O9"/>
  </mergeCells>
  <printOptions horizontalCentered="1"/>
  <pageMargins left="0.42" right="0" top="0.59" bottom="0" header="0" footer="0"/>
  <pageSetup paperSize="9" scale="75" orientation="landscape" horizontalDpi="300" verticalDpi="300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40"/>
  <sheetViews>
    <sheetView showGridLines="0" view="pageLayout" topLeftCell="A19" zoomScale="75" zoomScaleNormal="100" zoomScaleSheetLayoutView="75" zoomScalePageLayoutView="75" workbookViewId="0">
      <selection activeCell="B33" sqref="B33"/>
    </sheetView>
  </sheetViews>
  <sheetFormatPr baseColWidth="10" defaultColWidth="11.42578125" defaultRowHeight="15" x14ac:dyDescent="0.2"/>
  <cols>
    <col min="1" max="1" width="5.85546875" style="10" customWidth="1"/>
    <col min="2" max="2" width="29.7109375" style="10" customWidth="1"/>
    <col min="3" max="3" width="11.28515625" style="10" customWidth="1"/>
    <col min="4" max="4" width="10.7109375" style="10" customWidth="1"/>
    <col min="5" max="246" width="11.42578125" style="10"/>
    <col min="247" max="247" width="29.7109375" style="10" customWidth="1"/>
    <col min="248" max="248" width="9.42578125" style="10" customWidth="1"/>
    <col min="249" max="249" width="9.85546875" style="10" customWidth="1"/>
    <col min="250" max="250" width="8.7109375" style="10" customWidth="1"/>
    <col min="251" max="251" width="9.28515625" style="10" customWidth="1"/>
    <col min="252" max="252" width="8.140625" style="10" customWidth="1"/>
    <col min="253" max="253" width="8.28515625" style="10" customWidth="1"/>
    <col min="254" max="254" width="9.140625" style="10" customWidth="1"/>
    <col min="255" max="255" width="9.85546875" style="10" customWidth="1"/>
    <col min="256" max="256" width="10" style="10" customWidth="1"/>
    <col min="257" max="257" width="9.7109375" style="10" customWidth="1"/>
    <col min="258" max="258" width="7.42578125" style="10" customWidth="1"/>
    <col min="259" max="259" width="10" style="10" customWidth="1"/>
    <col min="260" max="260" width="12.7109375" style="10" customWidth="1"/>
    <col min="261" max="502" width="11.42578125" style="10"/>
    <col min="503" max="503" width="29.7109375" style="10" customWidth="1"/>
    <col min="504" max="504" width="9.42578125" style="10" customWidth="1"/>
    <col min="505" max="505" width="9.85546875" style="10" customWidth="1"/>
    <col min="506" max="506" width="8.7109375" style="10" customWidth="1"/>
    <col min="507" max="507" width="9.28515625" style="10" customWidth="1"/>
    <col min="508" max="508" width="8.140625" style="10" customWidth="1"/>
    <col min="509" max="509" width="8.28515625" style="10" customWidth="1"/>
    <col min="510" max="510" width="9.140625" style="10" customWidth="1"/>
    <col min="511" max="511" width="9.85546875" style="10" customWidth="1"/>
    <col min="512" max="512" width="10" style="10" customWidth="1"/>
    <col min="513" max="513" width="9.7109375" style="10" customWidth="1"/>
    <col min="514" max="514" width="7.42578125" style="10" customWidth="1"/>
    <col min="515" max="515" width="10" style="10" customWidth="1"/>
    <col min="516" max="516" width="12.7109375" style="10" customWidth="1"/>
    <col min="517" max="758" width="11.42578125" style="10"/>
    <col min="759" max="759" width="29.7109375" style="10" customWidth="1"/>
    <col min="760" max="760" width="9.42578125" style="10" customWidth="1"/>
    <col min="761" max="761" width="9.85546875" style="10" customWidth="1"/>
    <col min="762" max="762" width="8.7109375" style="10" customWidth="1"/>
    <col min="763" max="763" width="9.28515625" style="10" customWidth="1"/>
    <col min="764" max="764" width="8.140625" style="10" customWidth="1"/>
    <col min="765" max="765" width="8.28515625" style="10" customWidth="1"/>
    <col min="766" max="766" width="9.140625" style="10" customWidth="1"/>
    <col min="767" max="767" width="9.85546875" style="10" customWidth="1"/>
    <col min="768" max="768" width="10" style="10" customWidth="1"/>
    <col min="769" max="769" width="9.7109375" style="10" customWidth="1"/>
    <col min="770" max="770" width="7.42578125" style="10" customWidth="1"/>
    <col min="771" max="771" width="10" style="10" customWidth="1"/>
    <col min="772" max="772" width="12.7109375" style="10" customWidth="1"/>
    <col min="773" max="1014" width="11.42578125" style="10"/>
    <col min="1015" max="1015" width="29.7109375" style="10" customWidth="1"/>
    <col min="1016" max="1016" width="9.42578125" style="10" customWidth="1"/>
    <col min="1017" max="1017" width="9.85546875" style="10" customWidth="1"/>
    <col min="1018" max="1018" width="8.7109375" style="10" customWidth="1"/>
    <col min="1019" max="1019" width="9.28515625" style="10" customWidth="1"/>
    <col min="1020" max="1020" width="8.140625" style="10" customWidth="1"/>
    <col min="1021" max="1021" width="8.28515625" style="10" customWidth="1"/>
    <col min="1022" max="1022" width="9.140625" style="10" customWidth="1"/>
    <col min="1023" max="1023" width="9.85546875" style="10" customWidth="1"/>
    <col min="1024" max="1024" width="10" style="10" customWidth="1"/>
    <col min="1025" max="1025" width="9.7109375" style="10" customWidth="1"/>
    <col min="1026" max="1026" width="7.42578125" style="10" customWidth="1"/>
    <col min="1027" max="1027" width="10" style="10" customWidth="1"/>
    <col min="1028" max="1028" width="12.7109375" style="10" customWidth="1"/>
    <col min="1029" max="1270" width="11.42578125" style="10"/>
    <col min="1271" max="1271" width="29.7109375" style="10" customWidth="1"/>
    <col min="1272" max="1272" width="9.42578125" style="10" customWidth="1"/>
    <col min="1273" max="1273" width="9.85546875" style="10" customWidth="1"/>
    <col min="1274" max="1274" width="8.7109375" style="10" customWidth="1"/>
    <col min="1275" max="1275" width="9.28515625" style="10" customWidth="1"/>
    <col min="1276" max="1276" width="8.140625" style="10" customWidth="1"/>
    <col min="1277" max="1277" width="8.28515625" style="10" customWidth="1"/>
    <col min="1278" max="1278" width="9.140625" style="10" customWidth="1"/>
    <col min="1279" max="1279" width="9.85546875" style="10" customWidth="1"/>
    <col min="1280" max="1280" width="10" style="10" customWidth="1"/>
    <col min="1281" max="1281" width="9.7109375" style="10" customWidth="1"/>
    <col min="1282" max="1282" width="7.42578125" style="10" customWidth="1"/>
    <col min="1283" max="1283" width="10" style="10" customWidth="1"/>
    <col min="1284" max="1284" width="12.7109375" style="10" customWidth="1"/>
    <col min="1285" max="1526" width="11.42578125" style="10"/>
    <col min="1527" max="1527" width="29.7109375" style="10" customWidth="1"/>
    <col min="1528" max="1528" width="9.42578125" style="10" customWidth="1"/>
    <col min="1529" max="1529" width="9.85546875" style="10" customWidth="1"/>
    <col min="1530" max="1530" width="8.7109375" style="10" customWidth="1"/>
    <col min="1531" max="1531" width="9.28515625" style="10" customWidth="1"/>
    <col min="1532" max="1532" width="8.140625" style="10" customWidth="1"/>
    <col min="1533" max="1533" width="8.28515625" style="10" customWidth="1"/>
    <col min="1534" max="1534" width="9.140625" style="10" customWidth="1"/>
    <col min="1535" max="1535" width="9.85546875" style="10" customWidth="1"/>
    <col min="1536" max="1536" width="10" style="10" customWidth="1"/>
    <col min="1537" max="1537" width="9.7109375" style="10" customWidth="1"/>
    <col min="1538" max="1538" width="7.42578125" style="10" customWidth="1"/>
    <col min="1539" max="1539" width="10" style="10" customWidth="1"/>
    <col min="1540" max="1540" width="12.7109375" style="10" customWidth="1"/>
    <col min="1541" max="1782" width="11.42578125" style="10"/>
    <col min="1783" max="1783" width="29.7109375" style="10" customWidth="1"/>
    <col min="1784" max="1784" width="9.42578125" style="10" customWidth="1"/>
    <col min="1785" max="1785" width="9.85546875" style="10" customWidth="1"/>
    <col min="1786" max="1786" width="8.7109375" style="10" customWidth="1"/>
    <col min="1787" max="1787" width="9.28515625" style="10" customWidth="1"/>
    <col min="1788" max="1788" width="8.140625" style="10" customWidth="1"/>
    <col min="1789" max="1789" width="8.28515625" style="10" customWidth="1"/>
    <col min="1790" max="1790" width="9.140625" style="10" customWidth="1"/>
    <col min="1791" max="1791" width="9.85546875" style="10" customWidth="1"/>
    <col min="1792" max="1792" width="10" style="10" customWidth="1"/>
    <col min="1793" max="1793" width="9.7109375" style="10" customWidth="1"/>
    <col min="1794" max="1794" width="7.42578125" style="10" customWidth="1"/>
    <col min="1795" max="1795" width="10" style="10" customWidth="1"/>
    <col min="1796" max="1796" width="12.7109375" style="10" customWidth="1"/>
    <col min="1797" max="2038" width="11.42578125" style="10"/>
    <col min="2039" max="2039" width="29.7109375" style="10" customWidth="1"/>
    <col min="2040" max="2040" width="9.42578125" style="10" customWidth="1"/>
    <col min="2041" max="2041" width="9.85546875" style="10" customWidth="1"/>
    <col min="2042" max="2042" width="8.7109375" style="10" customWidth="1"/>
    <col min="2043" max="2043" width="9.28515625" style="10" customWidth="1"/>
    <col min="2044" max="2044" width="8.140625" style="10" customWidth="1"/>
    <col min="2045" max="2045" width="8.28515625" style="10" customWidth="1"/>
    <col min="2046" max="2046" width="9.140625" style="10" customWidth="1"/>
    <col min="2047" max="2047" width="9.85546875" style="10" customWidth="1"/>
    <col min="2048" max="2048" width="10" style="10" customWidth="1"/>
    <col min="2049" max="2049" width="9.7109375" style="10" customWidth="1"/>
    <col min="2050" max="2050" width="7.42578125" style="10" customWidth="1"/>
    <col min="2051" max="2051" width="10" style="10" customWidth="1"/>
    <col min="2052" max="2052" width="12.7109375" style="10" customWidth="1"/>
    <col min="2053" max="2294" width="11.42578125" style="10"/>
    <col min="2295" max="2295" width="29.7109375" style="10" customWidth="1"/>
    <col min="2296" max="2296" width="9.42578125" style="10" customWidth="1"/>
    <col min="2297" max="2297" width="9.85546875" style="10" customWidth="1"/>
    <col min="2298" max="2298" width="8.7109375" style="10" customWidth="1"/>
    <col min="2299" max="2299" width="9.28515625" style="10" customWidth="1"/>
    <col min="2300" max="2300" width="8.140625" style="10" customWidth="1"/>
    <col min="2301" max="2301" width="8.28515625" style="10" customWidth="1"/>
    <col min="2302" max="2302" width="9.140625" style="10" customWidth="1"/>
    <col min="2303" max="2303" width="9.85546875" style="10" customWidth="1"/>
    <col min="2304" max="2304" width="10" style="10" customWidth="1"/>
    <col min="2305" max="2305" width="9.7109375" style="10" customWidth="1"/>
    <col min="2306" max="2306" width="7.42578125" style="10" customWidth="1"/>
    <col min="2307" max="2307" width="10" style="10" customWidth="1"/>
    <col min="2308" max="2308" width="12.7109375" style="10" customWidth="1"/>
    <col min="2309" max="2550" width="11.42578125" style="10"/>
    <col min="2551" max="2551" width="29.7109375" style="10" customWidth="1"/>
    <col min="2552" max="2552" width="9.42578125" style="10" customWidth="1"/>
    <col min="2553" max="2553" width="9.85546875" style="10" customWidth="1"/>
    <col min="2554" max="2554" width="8.7109375" style="10" customWidth="1"/>
    <col min="2555" max="2555" width="9.28515625" style="10" customWidth="1"/>
    <col min="2556" max="2556" width="8.140625" style="10" customWidth="1"/>
    <col min="2557" max="2557" width="8.28515625" style="10" customWidth="1"/>
    <col min="2558" max="2558" width="9.140625" style="10" customWidth="1"/>
    <col min="2559" max="2559" width="9.85546875" style="10" customWidth="1"/>
    <col min="2560" max="2560" width="10" style="10" customWidth="1"/>
    <col min="2561" max="2561" width="9.7109375" style="10" customWidth="1"/>
    <col min="2562" max="2562" width="7.42578125" style="10" customWidth="1"/>
    <col min="2563" max="2563" width="10" style="10" customWidth="1"/>
    <col min="2564" max="2564" width="12.7109375" style="10" customWidth="1"/>
    <col min="2565" max="2806" width="11.42578125" style="10"/>
    <col min="2807" max="2807" width="29.7109375" style="10" customWidth="1"/>
    <col min="2808" max="2808" width="9.42578125" style="10" customWidth="1"/>
    <col min="2809" max="2809" width="9.85546875" style="10" customWidth="1"/>
    <col min="2810" max="2810" width="8.7109375" style="10" customWidth="1"/>
    <col min="2811" max="2811" width="9.28515625" style="10" customWidth="1"/>
    <col min="2812" max="2812" width="8.140625" style="10" customWidth="1"/>
    <col min="2813" max="2813" width="8.28515625" style="10" customWidth="1"/>
    <col min="2814" max="2814" width="9.140625" style="10" customWidth="1"/>
    <col min="2815" max="2815" width="9.85546875" style="10" customWidth="1"/>
    <col min="2816" max="2816" width="10" style="10" customWidth="1"/>
    <col min="2817" max="2817" width="9.7109375" style="10" customWidth="1"/>
    <col min="2818" max="2818" width="7.42578125" style="10" customWidth="1"/>
    <col min="2819" max="2819" width="10" style="10" customWidth="1"/>
    <col min="2820" max="2820" width="12.7109375" style="10" customWidth="1"/>
    <col min="2821" max="3062" width="11.42578125" style="10"/>
    <col min="3063" max="3063" width="29.7109375" style="10" customWidth="1"/>
    <col min="3064" max="3064" width="9.42578125" style="10" customWidth="1"/>
    <col min="3065" max="3065" width="9.85546875" style="10" customWidth="1"/>
    <col min="3066" max="3066" width="8.7109375" style="10" customWidth="1"/>
    <col min="3067" max="3067" width="9.28515625" style="10" customWidth="1"/>
    <col min="3068" max="3068" width="8.140625" style="10" customWidth="1"/>
    <col min="3069" max="3069" width="8.28515625" style="10" customWidth="1"/>
    <col min="3070" max="3070" width="9.140625" style="10" customWidth="1"/>
    <col min="3071" max="3071" width="9.85546875" style="10" customWidth="1"/>
    <col min="3072" max="3072" width="10" style="10" customWidth="1"/>
    <col min="3073" max="3073" width="9.7109375" style="10" customWidth="1"/>
    <col min="3074" max="3074" width="7.42578125" style="10" customWidth="1"/>
    <col min="3075" max="3075" width="10" style="10" customWidth="1"/>
    <col min="3076" max="3076" width="12.7109375" style="10" customWidth="1"/>
    <col min="3077" max="3318" width="11.42578125" style="10"/>
    <col min="3319" max="3319" width="29.7109375" style="10" customWidth="1"/>
    <col min="3320" max="3320" width="9.42578125" style="10" customWidth="1"/>
    <col min="3321" max="3321" width="9.85546875" style="10" customWidth="1"/>
    <col min="3322" max="3322" width="8.7109375" style="10" customWidth="1"/>
    <col min="3323" max="3323" width="9.28515625" style="10" customWidth="1"/>
    <col min="3324" max="3324" width="8.140625" style="10" customWidth="1"/>
    <col min="3325" max="3325" width="8.28515625" style="10" customWidth="1"/>
    <col min="3326" max="3326" width="9.140625" style="10" customWidth="1"/>
    <col min="3327" max="3327" width="9.85546875" style="10" customWidth="1"/>
    <col min="3328" max="3328" width="10" style="10" customWidth="1"/>
    <col min="3329" max="3329" width="9.7109375" style="10" customWidth="1"/>
    <col min="3330" max="3330" width="7.42578125" style="10" customWidth="1"/>
    <col min="3331" max="3331" width="10" style="10" customWidth="1"/>
    <col min="3332" max="3332" width="12.7109375" style="10" customWidth="1"/>
    <col min="3333" max="3574" width="11.42578125" style="10"/>
    <col min="3575" max="3575" width="29.7109375" style="10" customWidth="1"/>
    <col min="3576" max="3576" width="9.42578125" style="10" customWidth="1"/>
    <col min="3577" max="3577" width="9.85546875" style="10" customWidth="1"/>
    <col min="3578" max="3578" width="8.7109375" style="10" customWidth="1"/>
    <col min="3579" max="3579" width="9.28515625" style="10" customWidth="1"/>
    <col min="3580" max="3580" width="8.140625" style="10" customWidth="1"/>
    <col min="3581" max="3581" width="8.28515625" style="10" customWidth="1"/>
    <col min="3582" max="3582" width="9.140625" style="10" customWidth="1"/>
    <col min="3583" max="3583" width="9.85546875" style="10" customWidth="1"/>
    <col min="3584" max="3584" width="10" style="10" customWidth="1"/>
    <col min="3585" max="3585" width="9.7109375" style="10" customWidth="1"/>
    <col min="3586" max="3586" width="7.42578125" style="10" customWidth="1"/>
    <col min="3587" max="3587" width="10" style="10" customWidth="1"/>
    <col min="3588" max="3588" width="12.7109375" style="10" customWidth="1"/>
    <col min="3589" max="3830" width="11.42578125" style="10"/>
    <col min="3831" max="3831" width="29.7109375" style="10" customWidth="1"/>
    <col min="3832" max="3832" width="9.42578125" style="10" customWidth="1"/>
    <col min="3833" max="3833" width="9.85546875" style="10" customWidth="1"/>
    <col min="3834" max="3834" width="8.7109375" style="10" customWidth="1"/>
    <col min="3835" max="3835" width="9.28515625" style="10" customWidth="1"/>
    <col min="3836" max="3836" width="8.140625" style="10" customWidth="1"/>
    <col min="3837" max="3837" width="8.28515625" style="10" customWidth="1"/>
    <col min="3838" max="3838" width="9.140625" style="10" customWidth="1"/>
    <col min="3839" max="3839" width="9.85546875" style="10" customWidth="1"/>
    <col min="3840" max="3840" width="10" style="10" customWidth="1"/>
    <col min="3841" max="3841" width="9.7109375" style="10" customWidth="1"/>
    <col min="3842" max="3842" width="7.42578125" style="10" customWidth="1"/>
    <col min="3843" max="3843" width="10" style="10" customWidth="1"/>
    <col min="3844" max="3844" width="12.7109375" style="10" customWidth="1"/>
    <col min="3845" max="4086" width="11.42578125" style="10"/>
    <col min="4087" max="4087" width="29.7109375" style="10" customWidth="1"/>
    <col min="4088" max="4088" width="9.42578125" style="10" customWidth="1"/>
    <col min="4089" max="4089" width="9.85546875" style="10" customWidth="1"/>
    <col min="4090" max="4090" width="8.7109375" style="10" customWidth="1"/>
    <col min="4091" max="4091" width="9.28515625" style="10" customWidth="1"/>
    <col min="4092" max="4092" width="8.140625" style="10" customWidth="1"/>
    <col min="4093" max="4093" width="8.28515625" style="10" customWidth="1"/>
    <col min="4094" max="4094" width="9.140625" style="10" customWidth="1"/>
    <col min="4095" max="4095" width="9.85546875" style="10" customWidth="1"/>
    <col min="4096" max="4096" width="10" style="10" customWidth="1"/>
    <col min="4097" max="4097" width="9.7109375" style="10" customWidth="1"/>
    <col min="4098" max="4098" width="7.42578125" style="10" customWidth="1"/>
    <col min="4099" max="4099" width="10" style="10" customWidth="1"/>
    <col min="4100" max="4100" width="12.7109375" style="10" customWidth="1"/>
    <col min="4101" max="4342" width="11.42578125" style="10"/>
    <col min="4343" max="4343" width="29.7109375" style="10" customWidth="1"/>
    <col min="4344" max="4344" width="9.42578125" style="10" customWidth="1"/>
    <col min="4345" max="4345" width="9.85546875" style="10" customWidth="1"/>
    <col min="4346" max="4346" width="8.7109375" style="10" customWidth="1"/>
    <col min="4347" max="4347" width="9.28515625" style="10" customWidth="1"/>
    <col min="4348" max="4348" width="8.140625" style="10" customWidth="1"/>
    <col min="4349" max="4349" width="8.28515625" style="10" customWidth="1"/>
    <col min="4350" max="4350" width="9.140625" style="10" customWidth="1"/>
    <col min="4351" max="4351" width="9.85546875" style="10" customWidth="1"/>
    <col min="4352" max="4352" width="10" style="10" customWidth="1"/>
    <col min="4353" max="4353" width="9.7109375" style="10" customWidth="1"/>
    <col min="4354" max="4354" width="7.42578125" style="10" customWidth="1"/>
    <col min="4355" max="4355" width="10" style="10" customWidth="1"/>
    <col min="4356" max="4356" width="12.7109375" style="10" customWidth="1"/>
    <col min="4357" max="4598" width="11.42578125" style="10"/>
    <col min="4599" max="4599" width="29.7109375" style="10" customWidth="1"/>
    <col min="4600" max="4600" width="9.42578125" style="10" customWidth="1"/>
    <col min="4601" max="4601" width="9.85546875" style="10" customWidth="1"/>
    <col min="4602" max="4602" width="8.7109375" style="10" customWidth="1"/>
    <col min="4603" max="4603" width="9.28515625" style="10" customWidth="1"/>
    <col min="4604" max="4604" width="8.140625" style="10" customWidth="1"/>
    <col min="4605" max="4605" width="8.28515625" style="10" customWidth="1"/>
    <col min="4606" max="4606" width="9.140625" style="10" customWidth="1"/>
    <col min="4607" max="4607" width="9.85546875" style="10" customWidth="1"/>
    <col min="4608" max="4608" width="10" style="10" customWidth="1"/>
    <col min="4609" max="4609" width="9.7109375" style="10" customWidth="1"/>
    <col min="4610" max="4610" width="7.42578125" style="10" customWidth="1"/>
    <col min="4611" max="4611" width="10" style="10" customWidth="1"/>
    <col min="4612" max="4612" width="12.7109375" style="10" customWidth="1"/>
    <col min="4613" max="4854" width="11.42578125" style="10"/>
    <col min="4855" max="4855" width="29.7109375" style="10" customWidth="1"/>
    <col min="4856" max="4856" width="9.42578125" style="10" customWidth="1"/>
    <col min="4857" max="4857" width="9.85546875" style="10" customWidth="1"/>
    <col min="4858" max="4858" width="8.7109375" style="10" customWidth="1"/>
    <col min="4859" max="4859" width="9.28515625" style="10" customWidth="1"/>
    <col min="4860" max="4860" width="8.140625" style="10" customWidth="1"/>
    <col min="4861" max="4861" width="8.28515625" style="10" customWidth="1"/>
    <col min="4862" max="4862" width="9.140625" style="10" customWidth="1"/>
    <col min="4863" max="4863" width="9.85546875" style="10" customWidth="1"/>
    <col min="4864" max="4864" width="10" style="10" customWidth="1"/>
    <col min="4865" max="4865" width="9.7109375" style="10" customWidth="1"/>
    <col min="4866" max="4866" width="7.42578125" style="10" customWidth="1"/>
    <col min="4867" max="4867" width="10" style="10" customWidth="1"/>
    <col min="4868" max="4868" width="12.7109375" style="10" customWidth="1"/>
    <col min="4869" max="5110" width="11.42578125" style="10"/>
    <col min="5111" max="5111" width="29.7109375" style="10" customWidth="1"/>
    <col min="5112" max="5112" width="9.42578125" style="10" customWidth="1"/>
    <col min="5113" max="5113" width="9.85546875" style="10" customWidth="1"/>
    <col min="5114" max="5114" width="8.7109375" style="10" customWidth="1"/>
    <col min="5115" max="5115" width="9.28515625" style="10" customWidth="1"/>
    <col min="5116" max="5116" width="8.140625" style="10" customWidth="1"/>
    <col min="5117" max="5117" width="8.28515625" style="10" customWidth="1"/>
    <col min="5118" max="5118" width="9.140625" style="10" customWidth="1"/>
    <col min="5119" max="5119" width="9.85546875" style="10" customWidth="1"/>
    <col min="5120" max="5120" width="10" style="10" customWidth="1"/>
    <col min="5121" max="5121" width="9.7109375" style="10" customWidth="1"/>
    <col min="5122" max="5122" width="7.42578125" style="10" customWidth="1"/>
    <col min="5123" max="5123" width="10" style="10" customWidth="1"/>
    <col min="5124" max="5124" width="12.7109375" style="10" customWidth="1"/>
    <col min="5125" max="5366" width="11.42578125" style="10"/>
    <col min="5367" max="5367" width="29.7109375" style="10" customWidth="1"/>
    <col min="5368" max="5368" width="9.42578125" style="10" customWidth="1"/>
    <col min="5369" max="5369" width="9.85546875" style="10" customWidth="1"/>
    <col min="5370" max="5370" width="8.7109375" style="10" customWidth="1"/>
    <col min="5371" max="5371" width="9.28515625" style="10" customWidth="1"/>
    <col min="5372" max="5372" width="8.140625" style="10" customWidth="1"/>
    <col min="5373" max="5373" width="8.28515625" style="10" customWidth="1"/>
    <col min="5374" max="5374" width="9.140625" style="10" customWidth="1"/>
    <col min="5375" max="5375" width="9.85546875" style="10" customWidth="1"/>
    <col min="5376" max="5376" width="10" style="10" customWidth="1"/>
    <col min="5377" max="5377" width="9.7109375" style="10" customWidth="1"/>
    <col min="5378" max="5378" width="7.42578125" style="10" customWidth="1"/>
    <col min="5379" max="5379" width="10" style="10" customWidth="1"/>
    <col min="5380" max="5380" width="12.7109375" style="10" customWidth="1"/>
    <col min="5381" max="5622" width="11.42578125" style="10"/>
    <col min="5623" max="5623" width="29.7109375" style="10" customWidth="1"/>
    <col min="5624" max="5624" width="9.42578125" style="10" customWidth="1"/>
    <col min="5625" max="5625" width="9.85546875" style="10" customWidth="1"/>
    <col min="5626" max="5626" width="8.7109375" style="10" customWidth="1"/>
    <col min="5627" max="5627" width="9.28515625" style="10" customWidth="1"/>
    <col min="5628" max="5628" width="8.140625" style="10" customWidth="1"/>
    <col min="5629" max="5629" width="8.28515625" style="10" customWidth="1"/>
    <col min="5630" max="5630" width="9.140625" style="10" customWidth="1"/>
    <col min="5631" max="5631" width="9.85546875" style="10" customWidth="1"/>
    <col min="5632" max="5632" width="10" style="10" customWidth="1"/>
    <col min="5633" max="5633" width="9.7109375" style="10" customWidth="1"/>
    <col min="5634" max="5634" width="7.42578125" style="10" customWidth="1"/>
    <col min="5635" max="5635" width="10" style="10" customWidth="1"/>
    <col min="5636" max="5636" width="12.7109375" style="10" customWidth="1"/>
    <col min="5637" max="5878" width="11.42578125" style="10"/>
    <col min="5879" max="5879" width="29.7109375" style="10" customWidth="1"/>
    <col min="5880" max="5880" width="9.42578125" style="10" customWidth="1"/>
    <col min="5881" max="5881" width="9.85546875" style="10" customWidth="1"/>
    <col min="5882" max="5882" width="8.7109375" style="10" customWidth="1"/>
    <col min="5883" max="5883" width="9.28515625" style="10" customWidth="1"/>
    <col min="5884" max="5884" width="8.140625" style="10" customWidth="1"/>
    <col min="5885" max="5885" width="8.28515625" style="10" customWidth="1"/>
    <col min="5886" max="5886" width="9.140625" style="10" customWidth="1"/>
    <col min="5887" max="5887" width="9.85546875" style="10" customWidth="1"/>
    <col min="5888" max="5888" width="10" style="10" customWidth="1"/>
    <col min="5889" max="5889" width="9.7109375" style="10" customWidth="1"/>
    <col min="5890" max="5890" width="7.42578125" style="10" customWidth="1"/>
    <col min="5891" max="5891" width="10" style="10" customWidth="1"/>
    <col min="5892" max="5892" width="12.7109375" style="10" customWidth="1"/>
    <col min="5893" max="6134" width="11.42578125" style="10"/>
    <col min="6135" max="6135" width="29.7109375" style="10" customWidth="1"/>
    <col min="6136" max="6136" width="9.42578125" style="10" customWidth="1"/>
    <col min="6137" max="6137" width="9.85546875" style="10" customWidth="1"/>
    <col min="6138" max="6138" width="8.7109375" style="10" customWidth="1"/>
    <col min="6139" max="6139" width="9.28515625" style="10" customWidth="1"/>
    <col min="6140" max="6140" width="8.140625" style="10" customWidth="1"/>
    <col min="6141" max="6141" width="8.28515625" style="10" customWidth="1"/>
    <col min="6142" max="6142" width="9.140625" style="10" customWidth="1"/>
    <col min="6143" max="6143" width="9.85546875" style="10" customWidth="1"/>
    <col min="6144" max="6144" width="10" style="10" customWidth="1"/>
    <col min="6145" max="6145" width="9.7109375" style="10" customWidth="1"/>
    <col min="6146" max="6146" width="7.42578125" style="10" customWidth="1"/>
    <col min="6147" max="6147" width="10" style="10" customWidth="1"/>
    <col min="6148" max="6148" width="12.7109375" style="10" customWidth="1"/>
    <col min="6149" max="6390" width="11.42578125" style="10"/>
    <col min="6391" max="6391" width="29.7109375" style="10" customWidth="1"/>
    <col min="6392" max="6392" width="9.42578125" style="10" customWidth="1"/>
    <col min="6393" max="6393" width="9.85546875" style="10" customWidth="1"/>
    <col min="6394" max="6394" width="8.7109375" style="10" customWidth="1"/>
    <col min="6395" max="6395" width="9.28515625" style="10" customWidth="1"/>
    <col min="6396" max="6396" width="8.140625" style="10" customWidth="1"/>
    <col min="6397" max="6397" width="8.28515625" style="10" customWidth="1"/>
    <col min="6398" max="6398" width="9.140625" style="10" customWidth="1"/>
    <col min="6399" max="6399" width="9.85546875" style="10" customWidth="1"/>
    <col min="6400" max="6400" width="10" style="10" customWidth="1"/>
    <col min="6401" max="6401" width="9.7109375" style="10" customWidth="1"/>
    <col min="6402" max="6402" width="7.42578125" style="10" customWidth="1"/>
    <col min="6403" max="6403" width="10" style="10" customWidth="1"/>
    <col min="6404" max="6404" width="12.7109375" style="10" customWidth="1"/>
    <col min="6405" max="6646" width="11.42578125" style="10"/>
    <col min="6647" max="6647" width="29.7109375" style="10" customWidth="1"/>
    <col min="6648" max="6648" width="9.42578125" style="10" customWidth="1"/>
    <col min="6649" max="6649" width="9.85546875" style="10" customWidth="1"/>
    <col min="6650" max="6650" width="8.7109375" style="10" customWidth="1"/>
    <col min="6651" max="6651" width="9.28515625" style="10" customWidth="1"/>
    <col min="6652" max="6652" width="8.140625" style="10" customWidth="1"/>
    <col min="6653" max="6653" width="8.28515625" style="10" customWidth="1"/>
    <col min="6654" max="6654" width="9.140625" style="10" customWidth="1"/>
    <col min="6655" max="6655" width="9.85546875" style="10" customWidth="1"/>
    <col min="6656" max="6656" width="10" style="10" customWidth="1"/>
    <col min="6657" max="6657" width="9.7109375" style="10" customWidth="1"/>
    <col min="6658" max="6658" width="7.42578125" style="10" customWidth="1"/>
    <col min="6659" max="6659" width="10" style="10" customWidth="1"/>
    <col min="6660" max="6660" width="12.7109375" style="10" customWidth="1"/>
    <col min="6661" max="6902" width="11.42578125" style="10"/>
    <col min="6903" max="6903" width="29.7109375" style="10" customWidth="1"/>
    <col min="6904" max="6904" width="9.42578125" style="10" customWidth="1"/>
    <col min="6905" max="6905" width="9.85546875" style="10" customWidth="1"/>
    <col min="6906" max="6906" width="8.7109375" style="10" customWidth="1"/>
    <col min="6907" max="6907" width="9.28515625" style="10" customWidth="1"/>
    <col min="6908" max="6908" width="8.140625" style="10" customWidth="1"/>
    <col min="6909" max="6909" width="8.28515625" style="10" customWidth="1"/>
    <col min="6910" max="6910" width="9.140625" style="10" customWidth="1"/>
    <col min="6911" max="6911" width="9.85546875" style="10" customWidth="1"/>
    <col min="6912" max="6912" width="10" style="10" customWidth="1"/>
    <col min="6913" max="6913" width="9.7109375" style="10" customWidth="1"/>
    <col min="6914" max="6914" width="7.42578125" style="10" customWidth="1"/>
    <col min="6915" max="6915" width="10" style="10" customWidth="1"/>
    <col min="6916" max="6916" width="12.7109375" style="10" customWidth="1"/>
    <col min="6917" max="7158" width="11.42578125" style="10"/>
    <col min="7159" max="7159" width="29.7109375" style="10" customWidth="1"/>
    <col min="7160" max="7160" width="9.42578125" style="10" customWidth="1"/>
    <col min="7161" max="7161" width="9.85546875" style="10" customWidth="1"/>
    <col min="7162" max="7162" width="8.7109375" style="10" customWidth="1"/>
    <col min="7163" max="7163" width="9.28515625" style="10" customWidth="1"/>
    <col min="7164" max="7164" width="8.140625" style="10" customWidth="1"/>
    <col min="7165" max="7165" width="8.28515625" style="10" customWidth="1"/>
    <col min="7166" max="7166" width="9.140625" style="10" customWidth="1"/>
    <col min="7167" max="7167" width="9.85546875" style="10" customWidth="1"/>
    <col min="7168" max="7168" width="10" style="10" customWidth="1"/>
    <col min="7169" max="7169" width="9.7109375" style="10" customWidth="1"/>
    <col min="7170" max="7170" width="7.42578125" style="10" customWidth="1"/>
    <col min="7171" max="7171" width="10" style="10" customWidth="1"/>
    <col min="7172" max="7172" width="12.7109375" style="10" customWidth="1"/>
    <col min="7173" max="7414" width="11.42578125" style="10"/>
    <col min="7415" max="7415" width="29.7109375" style="10" customWidth="1"/>
    <col min="7416" max="7416" width="9.42578125" style="10" customWidth="1"/>
    <col min="7417" max="7417" width="9.85546875" style="10" customWidth="1"/>
    <col min="7418" max="7418" width="8.7109375" style="10" customWidth="1"/>
    <col min="7419" max="7419" width="9.28515625" style="10" customWidth="1"/>
    <col min="7420" max="7420" width="8.140625" style="10" customWidth="1"/>
    <col min="7421" max="7421" width="8.28515625" style="10" customWidth="1"/>
    <col min="7422" max="7422" width="9.140625" style="10" customWidth="1"/>
    <col min="7423" max="7423" width="9.85546875" style="10" customWidth="1"/>
    <col min="7424" max="7424" width="10" style="10" customWidth="1"/>
    <col min="7425" max="7425" width="9.7109375" style="10" customWidth="1"/>
    <col min="7426" max="7426" width="7.42578125" style="10" customWidth="1"/>
    <col min="7427" max="7427" width="10" style="10" customWidth="1"/>
    <col min="7428" max="7428" width="12.7109375" style="10" customWidth="1"/>
    <col min="7429" max="7670" width="11.42578125" style="10"/>
    <col min="7671" max="7671" width="29.7109375" style="10" customWidth="1"/>
    <col min="7672" max="7672" width="9.42578125" style="10" customWidth="1"/>
    <col min="7673" max="7673" width="9.85546875" style="10" customWidth="1"/>
    <col min="7674" max="7674" width="8.7109375" style="10" customWidth="1"/>
    <col min="7675" max="7675" width="9.28515625" style="10" customWidth="1"/>
    <col min="7676" max="7676" width="8.140625" style="10" customWidth="1"/>
    <col min="7677" max="7677" width="8.28515625" style="10" customWidth="1"/>
    <col min="7678" max="7678" width="9.140625" style="10" customWidth="1"/>
    <col min="7679" max="7679" width="9.85546875" style="10" customWidth="1"/>
    <col min="7680" max="7680" width="10" style="10" customWidth="1"/>
    <col min="7681" max="7681" width="9.7109375" style="10" customWidth="1"/>
    <col min="7682" max="7682" width="7.42578125" style="10" customWidth="1"/>
    <col min="7683" max="7683" width="10" style="10" customWidth="1"/>
    <col min="7684" max="7684" width="12.7109375" style="10" customWidth="1"/>
    <col min="7685" max="7926" width="11.42578125" style="10"/>
    <col min="7927" max="7927" width="29.7109375" style="10" customWidth="1"/>
    <col min="7928" max="7928" width="9.42578125" style="10" customWidth="1"/>
    <col min="7929" max="7929" width="9.85546875" style="10" customWidth="1"/>
    <col min="7930" max="7930" width="8.7109375" style="10" customWidth="1"/>
    <col min="7931" max="7931" width="9.28515625" style="10" customWidth="1"/>
    <col min="7932" max="7932" width="8.140625" style="10" customWidth="1"/>
    <col min="7933" max="7933" width="8.28515625" style="10" customWidth="1"/>
    <col min="7934" max="7934" width="9.140625" style="10" customWidth="1"/>
    <col min="7935" max="7935" width="9.85546875" style="10" customWidth="1"/>
    <col min="7936" max="7936" width="10" style="10" customWidth="1"/>
    <col min="7937" max="7937" width="9.7109375" style="10" customWidth="1"/>
    <col min="7938" max="7938" width="7.42578125" style="10" customWidth="1"/>
    <col min="7939" max="7939" width="10" style="10" customWidth="1"/>
    <col min="7940" max="7940" width="12.7109375" style="10" customWidth="1"/>
    <col min="7941" max="8182" width="11.42578125" style="10"/>
    <col min="8183" max="8183" width="29.7109375" style="10" customWidth="1"/>
    <col min="8184" max="8184" width="9.42578125" style="10" customWidth="1"/>
    <col min="8185" max="8185" width="9.85546875" style="10" customWidth="1"/>
    <col min="8186" max="8186" width="8.7109375" style="10" customWidth="1"/>
    <col min="8187" max="8187" width="9.28515625" style="10" customWidth="1"/>
    <col min="8188" max="8188" width="8.140625" style="10" customWidth="1"/>
    <col min="8189" max="8189" width="8.28515625" style="10" customWidth="1"/>
    <col min="8190" max="8190" width="9.140625" style="10" customWidth="1"/>
    <col min="8191" max="8191" width="9.85546875" style="10" customWidth="1"/>
    <col min="8192" max="8192" width="10" style="10" customWidth="1"/>
    <col min="8193" max="8193" width="9.7109375" style="10" customWidth="1"/>
    <col min="8194" max="8194" width="7.42578125" style="10" customWidth="1"/>
    <col min="8195" max="8195" width="10" style="10" customWidth="1"/>
    <col min="8196" max="8196" width="12.7109375" style="10" customWidth="1"/>
    <col min="8197" max="8438" width="11.42578125" style="10"/>
    <col min="8439" max="8439" width="29.7109375" style="10" customWidth="1"/>
    <col min="8440" max="8440" width="9.42578125" style="10" customWidth="1"/>
    <col min="8441" max="8441" width="9.85546875" style="10" customWidth="1"/>
    <col min="8442" max="8442" width="8.7109375" style="10" customWidth="1"/>
    <col min="8443" max="8443" width="9.28515625" style="10" customWidth="1"/>
    <col min="8444" max="8444" width="8.140625" style="10" customWidth="1"/>
    <col min="8445" max="8445" width="8.28515625" style="10" customWidth="1"/>
    <col min="8446" max="8446" width="9.140625" style="10" customWidth="1"/>
    <col min="8447" max="8447" width="9.85546875" style="10" customWidth="1"/>
    <col min="8448" max="8448" width="10" style="10" customWidth="1"/>
    <col min="8449" max="8449" width="9.7109375" style="10" customWidth="1"/>
    <col min="8450" max="8450" width="7.42578125" style="10" customWidth="1"/>
    <col min="8451" max="8451" width="10" style="10" customWidth="1"/>
    <col min="8452" max="8452" width="12.7109375" style="10" customWidth="1"/>
    <col min="8453" max="8694" width="11.42578125" style="10"/>
    <col min="8695" max="8695" width="29.7109375" style="10" customWidth="1"/>
    <col min="8696" max="8696" width="9.42578125" style="10" customWidth="1"/>
    <col min="8697" max="8697" width="9.85546875" style="10" customWidth="1"/>
    <col min="8698" max="8698" width="8.7109375" style="10" customWidth="1"/>
    <col min="8699" max="8699" width="9.28515625" style="10" customWidth="1"/>
    <col min="8700" max="8700" width="8.140625" style="10" customWidth="1"/>
    <col min="8701" max="8701" width="8.28515625" style="10" customWidth="1"/>
    <col min="8702" max="8702" width="9.140625" style="10" customWidth="1"/>
    <col min="8703" max="8703" width="9.85546875" style="10" customWidth="1"/>
    <col min="8704" max="8704" width="10" style="10" customWidth="1"/>
    <col min="8705" max="8705" width="9.7109375" style="10" customWidth="1"/>
    <col min="8706" max="8706" width="7.42578125" style="10" customWidth="1"/>
    <col min="8707" max="8707" width="10" style="10" customWidth="1"/>
    <col min="8708" max="8708" width="12.7109375" style="10" customWidth="1"/>
    <col min="8709" max="8950" width="11.42578125" style="10"/>
    <col min="8951" max="8951" width="29.7109375" style="10" customWidth="1"/>
    <col min="8952" max="8952" width="9.42578125" style="10" customWidth="1"/>
    <col min="8953" max="8953" width="9.85546875" style="10" customWidth="1"/>
    <col min="8954" max="8954" width="8.7109375" style="10" customWidth="1"/>
    <col min="8955" max="8955" width="9.28515625" style="10" customWidth="1"/>
    <col min="8956" max="8956" width="8.140625" style="10" customWidth="1"/>
    <col min="8957" max="8957" width="8.28515625" style="10" customWidth="1"/>
    <col min="8958" max="8958" width="9.140625" style="10" customWidth="1"/>
    <col min="8959" max="8959" width="9.85546875" style="10" customWidth="1"/>
    <col min="8960" max="8960" width="10" style="10" customWidth="1"/>
    <col min="8961" max="8961" width="9.7109375" style="10" customWidth="1"/>
    <col min="8962" max="8962" width="7.42578125" style="10" customWidth="1"/>
    <col min="8963" max="8963" width="10" style="10" customWidth="1"/>
    <col min="8964" max="8964" width="12.7109375" style="10" customWidth="1"/>
    <col min="8965" max="9206" width="11.42578125" style="10"/>
    <col min="9207" max="9207" width="29.7109375" style="10" customWidth="1"/>
    <col min="9208" max="9208" width="9.42578125" style="10" customWidth="1"/>
    <col min="9209" max="9209" width="9.85546875" style="10" customWidth="1"/>
    <col min="9210" max="9210" width="8.7109375" style="10" customWidth="1"/>
    <col min="9211" max="9211" width="9.28515625" style="10" customWidth="1"/>
    <col min="9212" max="9212" width="8.140625" style="10" customWidth="1"/>
    <col min="9213" max="9213" width="8.28515625" style="10" customWidth="1"/>
    <col min="9214" max="9214" width="9.140625" style="10" customWidth="1"/>
    <col min="9215" max="9215" width="9.85546875" style="10" customWidth="1"/>
    <col min="9216" max="9216" width="10" style="10" customWidth="1"/>
    <col min="9217" max="9217" width="9.7109375" style="10" customWidth="1"/>
    <col min="9218" max="9218" width="7.42578125" style="10" customWidth="1"/>
    <col min="9219" max="9219" width="10" style="10" customWidth="1"/>
    <col min="9220" max="9220" width="12.7109375" style="10" customWidth="1"/>
    <col min="9221" max="9462" width="11.42578125" style="10"/>
    <col min="9463" max="9463" width="29.7109375" style="10" customWidth="1"/>
    <col min="9464" max="9464" width="9.42578125" style="10" customWidth="1"/>
    <col min="9465" max="9465" width="9.85546875" style="10" customWidth="1"/>
    <col min="9466" max="9466" width="8.7109375" style="10" customWidth="1"/>
    <col min="9467" max="9467" width="9.28515625" style="10" customWidth="1"/>
    <col min="9468" max="9468" width="8.140625" style="10" customWidth="1"/>
    <col min="9469" max="9469" width="8.28515625" style="10" customWidth="1"/>
    <col min="9470" max="9470" width="9.140625" style="10" customWidth="1"/>
    <col min="9471" max="9471" width="9.85546875" style="10" customWidth="1"/>
    <col min="9472" max="9472" width="10" style="10" customWidth="1"/>
    <col min="9473" max="9473" width="9.7109375" style="10" customWidth="1"/>
    <col min="9474" max="9474" width="7.42578125" style="10" customWidth="1"/>
    <col min="9475" max="9475" width="10" style="10" customWidth="1"/>
    <col min="9476" max="9476" width="12.7109375" style="10" customWidth="1"/>
    <col min="9477" max="9718" width="11.42578125" style="10"/>
    <col min="9719" max="9719" width="29.7109375" style="10" customWidth="1"/>
    <col min="9720" max="9720" width="9.42578125" style="10" customWidth="1"/>
    <col min="9721" max="9721" width="9.85546875" style="10" customWidth="1"/>
    <col min="9722" max="9722" width="8.7109375" style="10" customWidth="1"/>
    <col min="9723" max="9723" width="9.28515625" style="10" customWidth="1"/>
    <col min="9724" max="9724" width="8.140625" style="10" customWidth="1"/>
    <col min="9725" max="9725" width="8.28515625" style="10" customWidth="1"/>
    <col min="9726" max="9726" width="9.140625" style="10" customWidth="1"/>
    <col min="9727" max="9727" width="9.85546875" style="10" customWidth="1"/>
    <col min="9728" max="9728" width="10" style="10" customWidth="1"/>
    <col min="9729" max="9729" width="9.7109375" style="10" customWidth="1"/>
    <col min="9730" max="9730" width="7.42578125" style="10" customWidth="1"/>
    <col min="9731" max="9731" width="10" style="10" customWidth="1"/>
    <col min="9732" max="9732" width="12.7109375" style="10" customWidth="1"/>
    <col min="9733" max="9974" width="11.42578125" style="10"/>
    <col min="9975" max="9975" width="29.7109375" style="10" customWidth="1"/>
    <col min="9976" max="9976" width="9.42578125" style="10" customWidth="1"/>
    <col min="9977" max="9977" width="9.85546875" style="10" customWidth="1"/>
    <col min="9978" max="9978" width="8.7109375" style="10" customWidth="1"/>
    <col min="9979" max="9979" width="9.28515625" style="10" customWidth="1"/>
    <col min="9980" max="9980" width="8.140625" style="10" customWidth="1"/>
    <col min="9981" max="9981" width="8.28515625" style="10" customWidth="1"/>
    <col min="9982" max="9982" width="9.140625" style="10" customWidth="1"/>
    <col min="9983" max="9983" width="9.85546875" style="10" customWidth="1"/>
    <col min="9984" max="9984" width="10" style="10" customWidth="1"/>
    <col min="9985" max="9985" width="9.7109375" style="10" customWidth="1"/>
    <col min="9986" max="9986" width="7.42578125" style="10" customWidth="1"/>
    <col min="9987" max="9987" width="10" style="10" customWidth="1"/>
    <col min="9988" max="9988" width="12.7109375" style="10" customWidth="1"/>
    <col min="9989" max="10230" width="11.42578125" style="10"/>
    <col min="10231" max="10231" width="29.7109375" style="10" customWidth="1"/>
    <col min="10232" max="10232" width="9.42578125" style="10" customWidth="1"/>
    <col min="10233" max="10233" width="9.85546875" style="10" customWidth="1"/>
    <col min="10234" max="10234" width="8.7109375" style="10" customWidth="1"/>
    <col min="10235" max="10235" width="9.28515625" style="10" customWidth="1"/>
    <col min="10236" max="10236" width="8.140625" style="10" customWidth="1"/>
    <col min="10237" max="10237" width="8.28515625" style="10" customWidth="1"/>
    <col min="10238" max="10238" width="9.140625" style="10" customWidth="1"/>
    <col min="10239" max="10239" width="9.85546875" style="10" customWidth="1"/>
    <col min="10240" max="10240" width="10" style="10" customWidth="1"/>
    <col min="10241" max="10241" width="9.7109375" style="10" customWidth="1"/>
    <col min="10242" max="10242" width="7.42578125" style="10" customWidth="1"/>
    <col min="10243" max="10243" width="10" style="10" customWidth="1"/>
    <col min="10244" max="10244" width="12.7109375" style="10" customWidth="1"/>
    <col min="10245" max="10486" width="11.42578125" style="10"/>
    <col min="10487" max="10487" width="29.7109375" style="10" customWidth="1"/>
    <col min="10488" max="10488" width="9.42578125" style="10" customWidth="1"/>
    <col min="10489" max="10489" width="9.85546875" style="10" customWidth="1"/>
    <col min="10490" max="10490" width="8.7109375" style="10" customWidth="1"/>
    <col min="10491" max="10491" width="9.28515625" style="10" customWidth="1"/>
    <col min="10492" max="10492" width="8.140625" style="10" customWidth="1"/>
    <col min="10493" max="10493" width="8.28515625" style="10" customWidth="1"/>
    <col min="10494" max="10494" width="9.140625" style="10" customWidth="1"/>
    <col min="10495" max="10495" width="9.85546875" style="10" customWidth="1"/>
    <col min="10496" max="10496" width="10" style="10" customWidth="1"/>
    <col min="10497" max="10497" width="9.7109375" style="10" customWidth="1"/>
    <col min="10498" max="10498" width="7.42578125" style="10" customWidth="1"/>
    <col min="10499" max="10499" width="10" style="10" customWidth="1"/>
    <col min="10500" max="10500" width="12.7109375" style="10" customWidth="1"/>
    <col min="10501" max="10742" width="11.42578125" style="10"/>
    <col min="10743" max="10743" width="29.7109375" style="10" customWidth="1"/>
    <col min="10744" max="10744" width="9.42578125" style="10" customWidth="1"/>
    <col min="10745" max="10745" width="9.85546875" style="10" customWidth="1"/>
    <col min="10746" max="10746" width="8.7109375" style="10" customWidth="1"/>
    <col min="10747" max="10747" width="9.28515625" style="10" customWidth="1"/>
    <col min="10748" max="10748" width="8.140625" style="10" customWidth="1"/>
    <col min="10749" max="10749" width="8.28515625" style="10" customWidth="1"/>
    <col min="10750" max="10750" width="9.140625" style="10" customWidth="1"/>
    <col min="10751" max="10751" width="9.85546875" style="10" customWidth="1"/>
    <col min="10752" max="10752" width="10" style="10" customWidth="1"/>
    <col min="10753" max="10753" width="9.7109375" style="10" customWidth="1"/>
    <col min="10754" max="10754" width="7.42578125" style="10" customWidth="1"/>
    <col min="10755" max="10755" width="10" style="10" customWidth="1"/>
    <col min="10756" max="10756" width="12.7109375" style="10" customWidth="1"/>
    <col min="10757" max="10998" width="11.42578125" style="10"/>
    <col min="10999" max="10999" width="29.7109375" style="10" customWidth="1"/>
    <col min="11000" max="11000" width="9.42578125" style="10" customWidth="1"/>
    <col min="11001" max="11001" width="9.85546875" style="10" customWidth="1"/>
    <col min="11002" max="11002" width="8.7109375" style="10" customWidth="1"/>
    <col min="11003" max="11003" width="9.28515625" style="10" customWidth="1"/>
    <col min="11004" max="11004" width="8.140625" style="10" customWidth="1"/>
    <col min="11005" max="11005" width="8.28515625" style="10" customWidth="1"/>
    <col min="11006" max="11006" width="9.140625" style="10" customWidth="1"/>
    <col min="11007" max="11007" width="9.85546875" style="10" customWidth="1"/>
    <col min="11008" max="11008" width="10" style="10" customWidth="1"/>
    <col min="11009" max="11009" width="9.7109375" style="10" customWidth="1"/>
    <col min="11010" max="11010" width="7.42578125" style="10" customWidth="1"/>
    <col min="11011" max="11011" width="10" style="10" customWidth="1"/>
    <col min="11012" max="11012" width="12.7109375" style="10" customWidth="1"/>
    <col min="11013" max="11254" width="11.42578125" style="10"/>
    <col min="11255" max="11255" width="29.7109375" style="10" customWidth="1"/>
    <col min="11256" max="11256" width="9.42578125" style="10" customWidth="1"/>
    <col min="11257" max="11257" width="9.85546875" style="10" customWidth="1"/>
    <col min="11258" max="11258" width="8.7109375" style="10" customWidth="1"/>
    <col min="11259" max="11259" width="9.28515625" style="10" customWidth="1"/>
    <col min="11260" max="11260" width="8.140625" style="10" customWidth="1"/>
    <col min="11261" max="11261" width="8.28515625" style="10" customWidth="1"/>
    <col min="11262" max="11262" width="9.140625" style="10" customWidth="1"/>
    <col min="11263" max="11263" width="9.85546875" style="10" customWidth="1"/>
    <col min="11264" max="11264" width="10" style="10" customWidth="1"/>
    <col min="11265" max="11265" width="9.7109375" style="10" customWidth="1"/>
    <col min="11266" max="11266" width="7.42578125" style="10" customWidth="1"/>
    <col min="11267" max="11267" width="10" style="10" customWidth="1"/>
    <col min="11268" max="11268" width="12.7109375" style="10" customWidth="1"/>
    <col min="11269" max="11510" width="11.42578125" style="10"/>
    <col min="11511" max="11511" width="29.7109375" style="10" customWidth="1"/>
    <col min="11512" max="11512" width="9.42578125" style="10" customWidth="1"/>
    <col min="11513" max="11513" width="9.85546875" style="10" customWidth="1"/>
    <col min="11514" max="11514" width="8.7109375" style="10" customWidth="1"/>
    <col min="11515" max="11515" width="9.28515625" style="10" customWidth="1"/>
    <col min="11516" max="11516" width="8.140625" style="10" customWidth="1"/>
    <col min="11517" max="11517" width="8.28515625" style="10" customWidth="1"/>
    <col min="11518" max="11518" width="9.140625" style="10" customWidth="1"/>
    <col min="11519" max="11519" width="9.85546875" style="10" customWidth="1"/>
    <col min="11520" max="11520" width="10" style="10" customWidth="1"/>
    <col min="11521" max="11521" width="9.7109375" style="10" customWidth="1"/>
    <col min="11522" max="11522" width="7.42578125" style="10" customWidth="1"/>
    <col min="11523" max="11523" width="10" style="10" customWidth="1"/>
    <col min="11524" max="11524" width="12.7109375" style="10" customWidth="1"/>
    <col min="11525" max="11766" width="11.42578125" style="10"/>
    <col min="11767" max="11767" width="29.7109375" style="10" customWidth="1"/>
    <col min="11768" max="11768" width="9.42578125" style="10" customWidth="1"/>
    <col min="11769" max="11769" width="9.85546875" style="10" customWidth="1"/>
    <col min="11770" max="11770" width="8.7109375" style="10" customWidth="1"/>
    <col min="11771" max="11771" width="9.28515625" style="10" customWidth="1"/>
    <col min="11772" max="11772" width="8.140625" style="10" customWidth="1"/>
    <col min="11773" max="11773" width="8.28515625" style="10" customWidth="1"/>
    <col min="11774" max="11774" width="9.140625" style="10" customWidth="1"/>
    <col min="11775" max="11775" width="9.85546875" style="10" customWidth="1"/>
    <col min="11776" max="11776" width="10" style="10" customWidth="1"/>
    <col min="11777" max="11777" width="9.7109375" style="10" customWidth="1"/>
    <col min="11778" max="11778" width="7.42578125" style="10" customWidth="1"/>
    <col min="11779" max="11779" width="10" style="10" customWidth="1"/>
    <col min="11780" max="11780" width="12.7109375" style="10" customWidth="1"/>
    <col min="11781" max="12022" width="11.42578125" style="10"/>
    <col min="12023" max="12023" width="29.7109375" style="10" customWidth="1"/>
    <col min="12024" max="12024" width="9.42578125" style="10" customWidth="1"/>
    <col min="12025" max="12025" width="9.85546875" style="10" customWidth="1"/>
    <col min="12026" max="12026" width="8.7109375" style="10" customWidth="1"/>
    <col min="12027" max="12027" width="9.28515625" style="10" customWidth="1"/>
    <col min="12028" max="12028" width="8.140625" style="10" customWidth="1"/>
    <col min="12029" max="12029" width="8.28515625" style="10" customWidth="1"/>
    <col min="12030" max="12030" width="9.140625" style="10" customWidth="1"/>
    <col min="12031" max="12031" width="9.85546875" style="10" customWidth="1"/>
    <col min="12032" max="12032" width="10" style="10" customWidth="1"/>
    <col min="12033" max="12033" width="9.7109375" style="10" customWidth="1"/>
    <col min="12034" max="12034" width="7.42578125" style="10" customWidth="1"/>
    <col min="12035" max="12035" width="10" style="10" customWidth="1"/>
    <col min="12036" max="12036" width="12.7109375" style="10" customWidth="1"/>
    <col min="12037" max="12278" width="11.42578125" style="10"/>
    <col min="12279" max="12279" width="29.7109375" style="10" customWidth="1"/>
    <col min="12280" max="12280" width="9.42578125" style="10" customWidth="1"/>
    <col min="12281" max="12281" width="9.85546875" style="10" customWidth="1"/>
    <col min="12282" max="12282" width="8.7109375" style="10" customWidth="1"/>
    <col min="12283" max="12283" width="9.28515625" style="10" customWidth="1"/>
    <col min="12284" max="12284" width="8.140625" style="10" customWidth="1"/>
    <col min="12285" max="12285" width="8.28515625" style="10" customWidth="1"/>
    <col min="12286" max="12286" width="9.140625" style="10" customWidth="1"/>
    <col min="12287" max="12287" width="9.85546875" style="10" customWidth="1"/>
    <col min="12288" max="12288" width="10" style="10" customWidth="1"/>
    <col min="12289" max="12289" width="9.7109375" style="10" customWidth="1"/>
    <col min="12290" max="12290" width="7.42578125" style="10" customWidth="1"/>
    <col min="12291" max="12291" width="10" style="10" customWidth="1"/>
    <col min="12292" max="12292" width="12.7109375" style="10" customWidth="1"/>
    <col min="12293" max="12534" width="11.42578125" style="10"/>
    <col min="12535" max="12535" width="29.7109375" style="10" customWidth="1"/>
    <col min="12536" max="12536" width="9.42578125" style="10" customWidth="1"/>
    <col min="12537" max="12537" width="9.85546875" style="10" customWidth="1"/>
    <col min="12538" max="12538" width="8.7109375" style="10" customWidth="1"/>
    <col min="12539" max="12539" width="9.28515625" style="10" customWidth="1"/>
    <col min="12540" max="12540" width="8.140625" style="10" customWidth="1"/>
    <col min="12541" max="12541" width="8.28515625" style="10" customWidth="1"/>
    <col min="12542" max="12542" width="9.140625" style="10" customWidth="1"/>
    <col min="12543" max="12543" width="9.85546875" style="10" customWidth="1"/>
    <col min="12544" max="12544" width="10" style="10" customWidth="1"/>
    <col min="12545" max="12545" width="9.7109375" style="10" customWidth="1"/>
    <col min="12546" max="12546" width="7.42578125" style="10" customWidth="1"/>
    <col min="12547" max="12547" width="10" style="10" customWidth="1"/>
    <col min="12548" max="12548" width="12.7109375" style="10" customWidth="1"/>
    <col min="12549" max="12790" width="11.42578125" style="10"/>
    <col min="12791" max="12791" width="29.7109375" style="10" customWidth="1"/>
    <col min="12792" max="12792" width="9.42578125" style="10" customWidth="1"/>
    <col min="12793" max="12793" width="9.85546875" style="10" customWidth="1"/>
    <col min="12794" max="12794" width="8.7109375" style="10" customWidth="1"/>
    <col min="12795" max="12795" width="9.28515625" style="10" customWidth="1"/>
    <col min="12796" max="12796" width="8.140625" style="10" customWidth="1"/>
    <col min="12797" max="12797" width="8.28515625" style="10" customWidth="1"/>
    <col min="12798" max="12798" width="9.140625" style="10" customWidth="1"/>
    <col min="12799" max="12799" width="9.85546875" style="10" customWidth="1"/>
    <col min="12800" max="12800" width="10" style="10" customWidth="1"/>
    <col min="12801" max="12801" width="9.7109375" style="10" customWidth="1"/>
    <col min="12802" max="12802" width="7.42578125" style="10" customWidth="1"/>
    <col min="12803" max="12803" width="10" style="10" customWidth="1"/>
    <col min="12804" max="12804" width="12.7109375" style="10" customWidth="1"/>
    <col min="12805" max="13046" width="11.42578125" style="10"/>
    <col min="13047" max="13047" width="29.7109375" style="10" customWidth="1"/>
    <col min="13048" max="13048" width="9.42578125" style="10" customWidth="1"/>
    <col min="13049" max="13049" width="9.85546875" style="10" customWidth="1"/>
    <col min="13050" max="13050" width="8.7109375" style="10" customWidth="1"/>
    <col min="13051" max="13051" width="9.28515625" style="10" customWidth="1"/>
    <col min="13052" max="13052" width="8.140625" style="10" customWidth="1"/>
    <col min="13053" max="13053" width="8.28515625" style="10" customWidth="1"/>
    <col min="13054" max="13054" width="9.140625" style="10" customWidth="1"/>
    <col min="13055" max="13055" width="9.85546875" style="10" customWidth="1"/>
    <col min="13056" max="13056" width="10" style="10" customWidth="1"/>
    <col min="13057" max="13057" width="9.7109375" style="10" customWidth="1"/>
    <col min="13058" max="13058" width="7.42578125" style="10" customWidth="1"/>
    <col min="13059" max="13059" width="10" style="10" customWidth="1"/>
    <col min="13060" max="13060" width="12.7109375" style="10" customWidth="1"/>
    <col min="13061" max="13302" width="11.42578125" style="10"/>
    <col min="13303" max="13303" width="29.7109375" style="10" customWidth="1"/>
    <col min="13304" max="13304" width="9.42578125" style="10" customWidth="1"/>
    <col min="13305" max="13305" width="9.85546875" style="10" customWidth="1"/>
    <col min="13306" max="13306" width="8.7109375" style="10" customWidth="1"/>
    <col min="13307" max="13307" width="9.28515625" style="10" customWidth="1"/>
    <col min="13308" max="13308" width="8.140625" style="10" customWidth="1"/>
    <col min="13309" max="13309" width="8.28515625" style="10" customWidth="1"/>
    <col min="13310" max="13310" width="9.140625" style="10" customWidth="1"/>
    <col min="13311" max="13311" width="9.85546875" style="10" customWidth="1"/>
    <col min="13312" max="13312" width="10" style="10" customWidth="1"/>
    <col min="13313" max="13313" width="9.7109375" style="10" customWidth="1"/>
    <col min="13314" max="13314" width="7.42578125" style="10" customWidth="1"/>
    <col min="13315" max="13315" width="10" style="10" customWidth="1"/>
    <col min="13316" max="13316" width="12.7109375" style="10" customWidth="1"/>
    <col min="13317" max="13558" width="11.42578125" style="10"/>
    <col min="13559" max="13559" width="29.7109375" style="10" customWidth="1"/>
    <col min="13560" max="13560" width="9.42578125" style="10" customWidth="1"/>
    <col min="13561" max="13561" width="9.85546875" style="10" customWidth="1"/>
    <col min="13562" max="13562" width="8.7109375" style="10" customWidth="1"/>
    <col min="13563" max="13563" width="9.28515625" style="10" customWidth="1"/>
    <col min="13564" max="13564" width="8.140625" style="10" customWidth="1"/>
    <col min="13565" max="13565" width="8.28515625" style="10" customWidth="1"/>
    <col min="13566" max="13566" width="9.140625" style="10" customWidth="1"/>
    <col min="13567" max="13567" width="9.85546875" style="10" customWidth="1"/>
    <col min="13568" max="13568" width="10" style="10" customWidth="1"/>
    <col min="13569" max="13569" width="9.7109375" style="10" customWidth="1"/>
    <col min="13570" max="13570" width="7.42578125" style="10" customWidth="1"/>
    <col min="13571" max="13571" width="10" style="10" customWidth="1"/>
    <col min="13572" max="13572" width="12.7109375" style="10" customWidth="1"/>
    <col min="13573" max="13814" width="11.42578125" style="10"/>
    <col min="13815" max="13815" width="29.7109375" style="10" customWidth="1"/>
    <col min="13816" max="13816" width="9.42578125" style="10" customWidth="1"/>
    <col min="13817" max="13817" width="9.85546875" style="10" customWidth="1"/>
    <col min="13818" max="13818" width="8.7109375" style="10" customWidth="1"/>
    <col min="13819" max="13819" width="9.28515625" style="10" customWidth="1"/>
    <col min="13820" max="13820" width="8.140625" style="10" customWidth="1"/>
    <col min="13821" max="13821" width="8.28515625" style="10" customWidth="1"/>
    <col min="13822" max="13822" width="9.140625" style="10" customWidth="1"/>
    <col min="13823" max="13823" width="9.85546875" style="10" customWidth="1"/>
    <col min="13824" max="13824" width="10" style="10" customWidth="1"/>
    <col min="13825" max="13825" width="9.7109375" style="10" customWidth="1"/>
    <col min="13826" max="13826" width="7.42578125" style="10" customWidth="1"/>
    <col min="13827" max="13827" width="10" style="10" customWidth="1"/>
    <col min="13828" max="13828" width="12.7109375" style="10" customWidth="1"/>
    <col min="13829" max="14070" width="11.42578125" style="10"/>
    <col min="14071" max="14071" width="29.7109375" style="10" customWidth="1"/>
    <col min="14072" max="14072" width="9.42578125" style="10" customWidth="1"/>
    <col min="14073" max="14073" width="9.85546875" style="10" customWidth="1"/>
    <col min="14074" max="14074" width="8.7109375" style="10" customWidth="1"/>
    <col min="14075" max="14075" width="9.28515625" style="10" customWidth="1"/>
    <col min="14076" max="14076" width="8.140625" style="10" customWidth="1"/>
    <col min="14077" max="14077" width="8.28515625" style="10" customWidth="1"/>
    <col min="14078" max="14078" width="9.140625" style="10" customWidth="1"/>
    <col min="14079" max="14079" width="9.85546875" style="10" customWidth="1"/>
    <col min="14080" max="14080" width="10" style="10" customWidth="1"/>
    <col min="14081" max="14081" width="9.7109375" style="10" customWidth="1"/>
    <col min="14082" max="14082" width="7.42578125" style="10" customWidth="1"/>
    <col min="14083" max="14083" width="10" style="10" customWidth="1"/>
    <col min="14084" max="14084" width="12.7109375" style="10" customWidth="1"/>
    <col min="14085" max="14326" width="11.42578125" style="10"/>
    <col min="14327" max="14327" width="29.7109375" style="10" customWidth="1"/>
    <col min="14328" max="14328" width="9.42578125" style="10" customWidth="1"/>
    <col min="14329" max="14329" width="9.85546875" style="10" customWidth="1"/>
    <col min="14330" max="14330" width="8.7109375" style="10" customWidth="1"/>
    <col min="14331" max="14331" width="9.28515625" style="10" customWidth="1"/>
    <col min="14332" max="14332" width="8.140625" style="10" customWidth="1"/>
    <col min="14333" max="14333" width="8.28515625" style="10" customWidth="1"/>
    <col min="14334" max="14334" width="9.140625" style="10" customWidth="1"/>
    <col min="14335" max="14335" width="9.85546875" style="10" customWidth="1"/>
    <col min="14336" max="14336" width="10" style="10" customWidth="1"/>
    <col min="14337" max="14337" width="9.7109375" style="10" customWidth="1"/>
    <col min="14338" max="14338" width="7.42578125" style="10" customWidth="1"/>
    <col min="14339" max="14339" width="10" style="10" customWidth="1"/>
    <col min="14340" max="14340" width="12.7109375" style="10" customWidth="1"/>
    <col min="14341" max="14582" width="11.42578125" style="10"/>
    <col min="14583" max="14583" width="29.7109375" style="10" customWidth="1"/>
    <col min="14584" max="14584" width="9.42578125" style="10" customWidth="1"/>
    <col min="14585" max="14585" width="9.85546875" style="10" customWidth="1"/>
    <col min="14586" max="14586" width="8.7109375" style="10" customWidth="1"/>
    <col min="14587" max="14587" width="9.28515625" style="10" customWidth="1"/>
    <col min="14588" max="14588" width="8.140625" style="10" customWidth="1"/>
    <col min="14589" max="14589" width="8.28515625" style="10" customWidth="1"/>
    <col min="14590" max="14590" width="9.140625" style="10" customWidth="1"/>
    <col min="14591" max="14591" width="9.85546875" style="10" customWidth="1"/>
    <col min="14592" max="14592" width="10" style="10" customWidth="1"/>
    <col min="14593" max="14593" width="9.7109375" style="10" customWidth="1"/>
    <col min="14594" max="14594" width="7.42578125" style="10" customWidth="1"/>
    <col min="14595" max="14595" width="10" style="10" customWidth="1"/>
    <col min="14596" max="14596" width="12.7109375" style="10" customWidth="1"/>
    <col min="14597" max="14838" width="11.42578125" style="10"/>
    <col min="14839" max="14839" width="29.7109375" style="10" customWidth="1"/>
    <col min="14840" max="14840" width="9.42578125" style="10" customWidth="1"/>
    <col min="14841" max="14841" width="9.85546875" style="10" customWidth="1"/>
    <col min="14842" max="14842" width="8.7109375" style="10" customWidth="1"/>
    <col min="14843" max="14843" width="9.28515625" style="10" customWidth="1"/>
    <col min="14844" max="14844" width="8.140625" style="10" customWidth="1"/>
    <col min="14845" max="14845" width="8.28515625" style="10" customWidth="1"/>
    <col min="14846" max="14846" width="9.140625" style="10" customWidth="1"/>
    <col min="14847" max="14847" width="9.85546875" style="10" customWidth="1"/>
    <col min="14848" max="14848" width="10" style="10" customWidth="1"/>
    <col min="14849" max="14849" width="9.7109375" style="10" customWidth="1"/>
    <col min="14850" max="14850" width="7.42578125" style="10" customWidth="1"/>
    <col min="14851" max="14851" width="10" style="10" customWidth="1"/>
    <col min="14852" max="14852" width="12.7109375" style="10" customWidth="1"/>
    <col min="14853" max="15094" width="11.42578125" style="10"/>
    <col min="15095" max="15095" width="29.7109375" style="10" customWidth="1"/>
    <col min="15096" max="15096" width="9.42578125" style="10" customWidth="1"/>
    <col min="15097" max="15097" width="9.85546875" style="10" customWidth="1"/>
    <col min="15098" max="15098" width="8.7109375" style="10" customWidth="1"/>
    <col min="15099" max="15099" width="9.28515625" style="10" customWidth="1"/>
    <col min="15100" max="15100" width="8.140625" style="10" customWidth="1"/>
    <col min="15101" max="15101" width="8.28515625" style="10" customWidth="1"/>
    <col min="15102" max="15102" width="9.140625" style="10" customWidth="1"/>
    <col min="15103" max="15103" width="9.85546875" style="10" customWidth="1"/>
    <col min="15104" max="15104" width="10" style="10" customWidth="1"/>
    <col min="15105" max="15105" width="9.7109375" style="10" customWidth="1"/>
    <col min="15106" max="15106" width="7.42578125" style="10" customWidth="1"/>
    <col min="15107" max="15107" width="10" style="10" customWidth="1"/>
    <col min="15108" max="15108" width="12.7109375" style="10" customWidth="1"/>
    <col min="15109" max="15350" width="11.42578125" style="10"/>
    <col min="15351" max="15351" width="29.7109375" style="10" customWidth="1"/>
    <col min="15352" max="15352" width="9.42578125" style="10" customWidth="1"/>
    <col min="15353" max="15353" width="9.85546875" style="10" customWidth="1"/>
    <col min="15354" max="15354" width="8.7109375" style="10" customWidth="1"/>
    <col min="15355" max="15355" width="9.28515625" style="10" customWidth="1"/>
    <col min="15356" max="15356" width="8.140625" style="10" customWidth="1"/>
    <col min="15357" max="15357" width="8.28515625" style="10" customWidth="1"/>
    <col min="15358" max="15358" width="9.140625" style="10" customWidth="1"/>
    <col min="15359" max="15359" width="9.85546875" style="10" customWidth="1"/>
    <col min="15360" max="15360" width="10" style="10" customWidth="1"/>
    <col min="15361" max="15361" width="9.7109375" style="10" customWidth="1"/>
    <col min="15362" max="15362" width="7.42578125" style="10" customWidth="1"/>
    <col min="15363" max="15363" width="10" style="10" customWidth="1"/>
    <col min="15364" max="15364" width="12.7109375" style="10" customWidth="1"/>
    <col min="15365" max="15606" width="11.42578125" style="10"/>
    <col min="15607" max="15607" width="29.7109375" style="10" customWidth="1"/>
    <col min="15608" max="15608" width="9.42578125" style="10" customWidth="1"/>
    <col min="15609" max="15609" width="9.85546875" style="10" customWidth="1"/>
    <col min="15610" max="15610" width="8.7109375" style="10" customWidth="1"/>
    <col min="15611" max="15611" width="9.28515625" style="10" customWidth="1"/>
    <col min="15612" max="15612" width="8.140625" style="10" customWidth="1"/>
    <col min="15613" max="15613" width="8.28515625" style="10" customWidth="1"/>
    <col min="15614" max="15614" width="9.140625" style="10" customWidth="1"/>
    <col min="15615" max="15615" width="9.85546875" style="10" customWidth="1"/>
    <col min="15616" max="15616" width="10" style="10" customWidth="1"/>
    <col min="15617" max="15617" width="9.7109375" style="10" customWidth="1"/>
    <col min="15618" max="15618" width="7.42578125" style="10" customWidth="1"/>
    <col min="15619" max="15619" width="10" style="10" customWidth="1"/>
    <col min="15620" max="15620" width="12.7109375" style="10" customWidth="1"/>
    <col min="15621" max="15862" width="11.42578125" style="10"/>
    <col min="15863" max="15863" width="29.7109375" style="10" customWidth="1"/>
    <col min="15864" max="15864" width="9.42578125" style="10" customWidth="1"/>
    <col min="15865" max="15865" width="9.85546875" style="10" customWidth="1"/>
    <col min="15866" max="15866" width="8.7109375" style="10" customWidth="1"/>
    <col min="15867" max="15867" width="9.28515625" style="10" customWidth="1"/>
    <col min="15868" max="15868" width="8.140625" style="10" customWidth="1"/>
    <col min="15869" max="15869" width="8.28515625" style="10" customWidth="1"/>
    <col min="15870" max="15870" width="9.140625" style="10" customWidth="1"/>
    <col min="15871" max="15871" width="9.85546875" style="10" customWidth="1"/>
    <col min="15872" max="15872" width="10" style="10" customWidth="1"/>
    <col min="15873" max="15873" width="9.7109375" style="10" customWidth="1"/>
    <col min="15874" max="15874" width="7.42578125" style="10" customWidth="1"/>
    <col min="15875" max="15875" width="10" style="10" customWidth="1"/>
    <col min="15876" max="15876" width="12.7109375" style="10" customWidth="1"/>
    <col min="15877" max="16118" width="11.42578125" style="10"/>
    <col min="16119" max="16119" width="29.7109375" style="10" customWidth="1"/>
    <col min="16120" max="16120" width="9.42578125" style="10" customWidth="1"/>
    <col min="16121" max="16121" width="9.85546875" style="10" customWidth="1"/>
    <col min="16122" max="16122" width="8.7109375" style="10" customWidth="1"/>
    <col min="16123" max="16123" width="9.28515625" style="10" customWidth="1"/>
    <col min="16124" max="16124" width="8.140625" style="10" customWidth="1"/>
    <col min="16125" max="16125" width="8.28515625" style="10" customWidth="1"/>
    <col min="16126" max="16126" width="9.140625" style="10" customWidth="1"/>
    <col min="16127" max="16127" width="9.85546875" style="10" customWidth="1"/>
    <col min="16128" max="16128" width="10" style="10" customWidth="1"/>
    <col min="16129" max="16129" width="9.7109375" style="10" customWidth="1"/>
    <col min="16130" max="16130" width="7.42578125" style="10" customWidth="1"/>
    <col min="16131" max="16131" width="10" style="10" customWidth="1"/>
    <col min="16132" max="16132" width="12.7109375" style="10" customWidth="1"/>
    <col min="16133" max="16384" width="11.42578125" style="10"/>
  </cols>
  <sheetData>
    <row r="9" spans="2:16" ht="30" customHeight="1" x14ac:dyDescent="0.25">
      <c r="B9" s="369" t="s">
        <v>189</v>
      </c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169"/>
    </row>
    <row r="11" spans="2:16" ht="15.75" thickBot="1" x14ac:dyDescent="0.25">
      <c r="B11" s="11" t="s">
        <v>8</v>
      </c>
      <c r="C11" s="12"/>
      <c r="D11" s="12"/>
    </row>
    <row r="12" spans="2:16" ht="36" customHeight="1" x14ac:dyDescent="0.2">
      <c r="B12" s="261" t="s">
        <v>0</v>
      </c>
      <c r="C12" s="262" t="s">
        <v>173</v>
      </c>
      <c r="D12" s="263" t="s">
        <v>179</v>
      </c>
      <c r="E12" s="276"/>
    </row>
    <row r="13" spans="2:16" ht="30.95" customHeight="1" x14ac:dyDescent="0.2">
      <c r="B13" s="277" t="s">
        <v>18</v>
      </c>
      <c r="C13" s="266">
        <v>34</v>
      </c>
      <c r="D13" s="266">
        <v>26</v>
      </c>
      <c r="E13" s="276"/>
    </row>
    <row r="14" spans="2:16" ht="30.95" customHeight="1" x14ac:dyDescent="0.2">
      <c r="B14" s="277" t="s">
        <v>19</v>
      </c>
      <c r="C14" s="266">
        <v>33</v>
      </c>
      <c r="D14" s="266">
        <v>25</v>
      </c>
      <c r="E14" s="276"/>
    </row>
    <row r="15" spans="2:16" ht="30.95" customHeight="1" x14ac:dyDescent="0.2">
      <c r="B15" s="267" t="s">
        <v>20</v>
      </c>
      <c r="C15" s="266">
        <v>32</v>
      </c>
      <c r="D15" s="266">
        <v>29</v>
      </c>
      <c r="E15" s="276"/>
    </row>
    <row r="16" spans="2:16" ht="12.75" customHeight="1" x14ac:dyDescent="0.2">
      <c r="B16" s="270"/>
      <c r="C16" s="271"/>
      <c r="D16" s="272"/>
      <c r="E16" s="276"/>
    </row>
    <row r="17" spans="2:5" ht="30.95" customHeight="1" x14ac:dyDescent="0.2">
      <c r="B17" s="273" t="s">
        <v>5</v>
      </c>
      <c r="C17" s="274">
        <f t="shared" ref="C17" si="0">C13+C14+C15</f>
        <v>99</v>
      </c>
      <c r="D17" s="266">
        <f>D13+D14+D15</f>
        <v>80</v>
      </c>
      <c r="E17" s="276"/>
    </row>
    <row r="18" spans="2:5" ht="30.95" customHeight="1" x14ac:dyDescent="0.2">
      <c r="B18" s="15"/>
      <c r="C18" s="16"/>
      <c r="D18" s="16"/>
    </row>
    <row r="19" spans="2:5" ht="30.95" customHeight="1" x14ac:dyDescent="0.2">
      <c r="B19" s="15"/>
      <c r="C19" s="16"/>
      <c r="D19" s="16"/>
    </row>
    <row r="20" spans="2:5" ht="30.95" customHeight="1" x14ac:dyDescent="0.2">
      <c r="B20" s="15"/>
      <c r="C20" s="16"/>
      <c r="D20" s="16"/>
    </row>
    <row r="21" spans="2:5" ht="30.95" customHeight="1" x14ac:dyDescent="0.2">
      <c r="B21" s="15"/>
      <c r="C21" s="16"/>
      <c r="D21" s="16"/>
    </row>
    <row r="22" spans="2:5" ht="30.95" customHeight="1" x14ac:dyDescent="0.2">
      <c r="B22" s="15"/>
      <c r="C22" s="16"/>
      <c r="D22" s="16"/>
    </row>
    <row r="23" spans="2:5" ht="30.95" customHeight="1" x14ac:dyDescent="0.2">
      <c r="B23" s="15"/>
      <c r="C23" s="16"/>
      <c r="D23" s="16"/>
    </row>
    <row r="24" spans="2:5" ht="30.95" customHeight="1" x14ac:dyDescent="0.2">
      <c r="B24" s="15"/>
      <c r="C24" s="16"/>
      <c r="D24" s="16"/>
    </row>
    <row r="25" spans="2:5" ht="30.95" customHeight="1" x14ac:dyDescent="0.2">
      <c r="B25" s="15"/>
      <c r="C25" s="16"/>
      <c r="D25" s="16"/>
    </row>
    <row r="26" spans="2:5" ht="30.95" customHeight="1" x14ac:dyDescent="0.2">
      <c r="B26" s="15"/>
      <c r="C26" s="16"/>
      <c r="D26" s="16"/>
    </row>
    <row r="27" spans="2:5" ht="30.95" customHeight="1" x14ac:dyDescent="0.2">
      <c r="B27" s="15"/>
      <c r="C27" s="16"/>
      <c r="D27" s="16"/>
    </row>
    <row r="28" spans="2:5" ht="30.95" customHeight="1" x14ac:dyDescent="0.2">
      <c r="B28" s="15"/>
      <c r="C28" s="16"/>
      <c r="D28" s="16"/>
    </row>
    <row r="29" spans="2:5" ht="30.95" customHeight="1" x14ac:dyDescent="0.2">
      <c r="B29" s="15"/>
      <c r="C29" s="16"/>
      <c r="D29" s="16"/>
    </row>
    <row r="30" spans="2:5" ht="30.95" customHeight="1" x14ac:dyDescent="0.2">
      <c r="B30" s="15"/>
      <c r="C30" s="16"/>
      <c r="D30" s="16"/>
    </row>
    <row r="40" spans="2:2" x14ac:dyDescent="0.2">
      <c r="B40" s="14"/>
    </row>
  </sheetData>
  <mergeCells count="1">
    <mergeCell ref="B9:O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26"/>
  <sheetViews>
    <sheetView showGridLines="0" view="pageLayout" topLeftCell="A7" zoomScale="75" zoomScaleNormal="100" zoomScaleSheetLayoutView="75" zoomScalePageLayoutView="75" workbookViewId="0">
      <selection activeCell="B33" sqref="B33"/>
    </sheetView>
  </sheetViews>
  <sheetFormatPr baseColWidth="10" defaultColWidth="11.42578125" defaultRowHeight="15" x14ac:dyDescent="0.2"/>
  <cols>
    <col min="1" max="1" width="23.42578125" style="10" customWidth="1"/>
    <col min="2" max="2" width="15.28515625" style="10" customWidth="1"/>
    <col min="3" max="3" width="16" style="10" customWidth="1"/>
    <col min="4" max="245" width="11.42578125" style="10"/>
    <col min="246" max="246" width="29.7109375" style="10" customWidth="1"/>
    <col min="247" max="247" width="9.42578125" style="10" customWidth="1"/>
    <col min="248" max="248" width="9.85546875" style="10" customWidth="1"/>
    <col min="249" max="249" width="8.7109375" style="10" customWidth="1"/>
    <col min="250" max="250" width="9.28515625" style="10" customWidth="1"/>
    <col min="251" max="251" width="8.140625" style="10" customWidth="1"/>
    <col min="252" max="252" width="8.28515625" style="10" customWidth="1"/>
    <col min="253" max="253" width="9.140625" style="10" customWidth="1"/>
    <col min="254" max="254" width="9.85546875" style="10" customWidth="1"/>
    <col min="255" max="255" width="10" style="10" customWidth="1"/>
    <col min="256" max="256" width="9.7109375" style="10" customWidth="1"/>
    <col min="257" max="257" width="7.42578125" style="10" customWidth="1"/>
    <col min="258" max="258" width="10" style="10" customWidth="1"/>
    <col min="259" max="259" width="12.7109375" style="10" customWidth="1"/>
    <col min="260" max="501" width="11.42578125" style="10"/>
    <col min="502" max="502" width="29.7109375" style="10" customWidth="1"/>
    <col min="503" max="503" width="9.42578125" style="10" customWidth="1"/>
    <col min="504" max="504" width="9.85546875" style="10" customWidth="1"/>
    <col min="505" max="505" width="8.7109375" style="10" customWidth="1"/>
    <col min="506" max="506" width="9.28515625" style="10" customWidth="1"/>
    <col min="507" max="507" width="8.140625" style="10" customWidth="1"/>
    <col min="508" max="508" width="8.28515625" style="10" customWidth="1"/>
    <col min="509" max="509" width="9.140625" style="10" customWidth="1"/>
    <col min="510" max="510" width="9.85546875" style="10" customWidth="1"/>
    <col min="511" max="511" width="10" style="10" customWidth="1"/>
    <col min="512" max="512" width="9.7109375" style="10" customWidth="1"/>
    <col min="513" max="513" width="7.42578125" style="10" customWidth="1"/>
    <col min="514" max="514" width="10" style="10" customWidth="1"/>
    <col min="515" max="515" width="12.7109375" style="10" customWidth="1"/>
    <col min="516" max="757" width="11.42578125" style="10"/>
    <col min="758" max="758" width="29.7109375" style="10" customWidth="1"/>
    <col min="759" max="759" width="9.42578125" style="10" customWidth="1"/>
    <col min="760" max="760" width="9.85546875" style="10" customWidth="1"/>
    <col min="761" max="761" width="8.7109375" style="10" customWidth="1"/>
    <col min="762" max="762" width="9.28515625" style="10" customWidth="1"/>
    <col min="763" max="763" width="8.140625" style="10" customWidth="1"/>
    <col min="764" max="764" width="8.28515625" style="10" customWidth="1"/>
    <col min="765" max="765" width="9.140625" style="10" customWidth="1"/>
    <col min="766" max="766" width="9.85546875" style="10" customWidth="1"/>
    <col min="767" max="767" width="10" style="10" customWidth="1"/>
    <col min="768" max="768" width="9.7109375" style="10" customWidth="1"/>
    <col min="769" max="769" width="7.42578125" style="10" customWidth="1"/>
    <col min="770" max="770" width="10" style="10" customWidth="1"/>
    <col min="771" max="771" width="12.7109375" style="10" customWidth="1"/>
    <col min="772" max="1013" width="11.42578125" style="10"/>
    <col min="1014" max="1014" width="29.7109375" style="10" customWidth="1"/>
    <col min="1015" max="1015" width="9.42578125" style="10" customWidth="1"/>
    <col min="1016" max="1016" width="9.85546875" style="10" customWidth="1"/>
    <col min="1017" max="1017" width="8.7109375" style="10" customWidth="1"/>
    <col min="1018" max="1018" width="9.28515625" style="10" customWidth="1"/>
    <col min="1019" max="1019" width="8.140625" style="10" customWidth="1"/>
    <col min="1020" max="1020" width="8.28515625" style="10" customWidth="1"/>
    <col min="1021" max="1021" width="9.140625" style="10" customWidth="1"/>
    <col min="1022" max="1022" width="9.85546875" style="10" customWidth="1"/>
    <col min="1023" max="1023" width="10" style="10" customWidth="1"/>
    <col min="1024" max="1024" width="9.7109375" style="10" customWidth="1"/>
    <col min="1025" max="1025" width="7.42578125" style="10" customWidth="1"/>
    <col min="1026" max="1026" width="10" style="10" customWidth="1"/>
    <col min="1027" max="1027" width="12.7109375" style="10" customWidth="1"/>
    <col min="1028" max="1269" width="11.42578125" style="10"/>
    <col min="1270" max="1270" width="29.7109375" style="10" customWidth="1"/>
    <col min="1271" max="1271" width="9.42578125" style="10" customWidth="1"/>
    <col min="1272" max="1272" width="9.85546875" style="10" customWidth="1"/>
    <col min="1273" max="1273" width="8.7109375" style="10" customWidth="1"/>
    <col min="1274" max="1274" width="9.28515625" style="10" customWidth="1"/>
    <col min="1275" max="1275" width="8.140625" style="10" customWidth="1"/>
    <col min="1276" max="1276" width="8.28515625" style="10" customWidth="1"/>
    <col min="1277" max="1277" width="9.140625" style="10" customWidth="1"/>
    <col min="1278" max="1278" width="9.85546875" style="10" customWidth="1"/>
    <col min="1279" max="1279" width="10" style="10" customWidth="1"/>
    <col min="1280" max="1280" width="9.7109375" style="10" customWidth="1"/>
    <col min="1281" max="1281" width="7.42578125" style="10" customWidth="1"/>
    <col min="1282" max="1282" width="10" style="10" customWidth="1"/>
    <col min="1283" max="1283" width="12.7109375" style="10" customWidth="1"/>
    <col min="1284" max="1525" width="11.42578125" style="10"/>
    <col min="1526" max="1526" width="29.7109375" style="10" customWidth="1"/>
    <col min="1527" max="1527" width="9.42578125" style="10" customWidth="1"/>
    <col min="1528" max="1528" width="9.85546875" style="10" customWidth="1"/>
    <col min="1529" max="1529" width="8.7109375" style="10" customWidth="1"/>
    <col min="1530" max="1530" width="9.28515625" style="10" customWidth="1"/>
    <col min="1531" max="1531" width="8.140625" style="10" customWidth="1"/>
    <col min="1532" max="1532" width="8.28515625" style="10" customWidth="1"/>
    <col min="1533" max="1533" width="9.140625" style="10" customWidth="1"/>
    <col min="1534" max="1534" width="9.85546875" style="10" customWidth="1"/>
    <col min="1535" max="1535" width="10" style="10" customWidth="1"/>
    <col min="1536" max="1536" width="9.7109375" style="10" customWidth="1"/>
    <col min="1537" max="1537" width="7.42578125" style="10" customWidth="1"/>
    <col min="1538" max="1538" width="10" style="10" customWidth="1"/>
    <col min="1539" max="1539" width="12.7109375" style="10" customWidth="1"/>
    <col min="1540" max="1781" width="11.42578125" style="10"/>
    <col min="1782" max="1782" width="29.7109375" style="10" customWidth="1"/>
    <col min="1783" max="1783" width="9.42578125" style="10" customWidth="1"/>
    <col min="1784" max="1784" width="9.85546875" style="10" customWidth="1"/>
    <col min="1785" max="1785" width="8.7109375" style="10" customWidth="1"/>
    <col min="1786" max="1786" width="9.28515625" style="10" customWidth="1"/>
    <col min="1787" max="1787" width="8.140625" style="10" customWidth="1"/>
    <col min="1788" max="1788" width="8.28515625" style="10" customWidth="1"/>
    <col min="1789" max="1789" width="9.140625" style="10" customWidth="1"/>
    <col min="1790" max="1790" width="9.85546875" style="10" customWidth="1"/>
    <col min="1791" max="1791" width="10" style="10" customWidth="1"/>
    <col min="1792" max="1792" width="9.7109375" style="10" customWidth="1"/>
    <col min="1793" max="1793" width="7.42578125" style="10" customWidth="1"/>
    <col min="1794" max="1794" width="10" style="10" customWidth="1"/>
    <col min="1795" max="1795" width="12.7109375" style="10" customWidth="1"/>
    <col min="1796" max="2037" width="11.42578125" style="10"/>
    <col min="2038" max="2038" width="29.7109375" style="10" customWidth="1"/>
    <col min="2039" max="2039" width="9.42578125" style="10" customWidth="1"/>
    <col min="2040" max="2040" width="9.85546875" style="10" customWidth="1"/>
    <col min="2041" max="2041" width="8.7109375" style="10" customWidth="1"/>
    <col min="2042" max="2042" width="9.28515625" style="10" customWidth="1"/>
    <col min="2043" max="2043" width="8.140625" style="10" customWidth="1"/>
    <col min="2044" max="2044" width="8.28515625" style="10" customWidth="1"/>
    <col min="2045" max="2045" width="9.140625" style="10" customWidth="1"/>
    <col min="2046" max="2046" width="9.85546875" style="10" customWidth="1"/>
    <col min="2047" max="2047" width="10" style="10" customWidth="1"/>
    <col min="2048" max="2048" width="9.7109375" style="10" customWidth="1"/>
    <col min="2049" max="2049" width="7.42578125" style="10" customWidth="1"/>
    <col min="2050" max="2050" width="10" style="10" customWidth="1"/>
    <col min="2051" max="2051" width="12.7109375" style="10" customWidth="1"/>
    <col min="2052" max="2293" width="11.42578125" style="10"/>
    <col min="2294" max="2294" width="29.7109375" style="10" customWidth="1"/>
    <col min="2295" max="2295" width="9.42578125" style="10" customWidth="1"/>
    <col min="2296" max="2296" width="9.85546875" style="10" customWidth="1"/>
    <col min="2297" max="2297" width="8.7109375" style="10" customWidth="1"/>
    <col min="2298" max="2298" width="9.28515625" style="10" customWidth="1"/>
    <col min="2299" max="2299" width="8.140625" style="10" customWidth="1"/>
    <col min="2300" max="2300" width="8.28515625" style="10" customWidth="1"/>
    <col min="2301" max="2301" width="9.140625" style="10" customWidth="1"/>
    <col min="2302" max="2302" width="9.85546875" style="10" customWidth="1"/>
    <col min="2303" max="2303" width="10" style="10" customWidth="1"/>
    <col min="2304" max="2304" width="9.7109375" style="10" customWidth="1"/>
    <col min="2305" max="2305" width="7.42578125" style="10" customWidth="1"/>
    <col min="2306" max="2306" width="10" style="10" customWidth="1"/>
    <col min="2307" max="2307" width="12.7109375" style="10" customWidth="1"/>
    <col min="2308" max="2549" width="11.42578125" style="10"/>
    <col min="2550" max="2550" width="29.7109375" style="10" customWidth="1"/>
    <col min="2551" max="2551" width="9.42578125" style="10" customWidth="1"/>
    <col min="2552" max="2552" width="9.85546875" style="10" customWidth="1"/>
    <col min="2553" max="2553" width="8.7109375" style="10" customWidth="1"/>
    <col min="2554" max="2554" width="9.28515625" style="10" customWidth="1"/>
    <col min="2555" max="2555" width="8.140625" style="10" customWidth="1"/>
    <col min="2556" max="2556" width="8.28515625" style="10" customWidth="1"/>
    <col min="2557" max="2557" width="9.140625" style="10" customWidth="1"/>
    <col min="2558" max="2558" width="9.85546875" style="10" customWidth="1"/>
    <col min="2559" max="2559" width="10" style="10" customWidth="1"/>
    <col min="2560" max="2560" width="9.7109375" style="10" customWidth="1"/>
    <col min="2561" max="2561" width="7.42578125" style="10" customWidth="1"/>
    <col min="2562" max="2562" width="10" style="10" customWidth="1"/>
    <col min="2563" max="2563" width="12.7109375" style="10" customWidth="1"/>
    <col min="2564" max="2805" width="11.42578125" style="10"/>
    <col min="2806" max="2806" width="29.7109375" style="10" customWidth="1"/>
    <col min="2807" max="2807" width="9.42578125" style="10" customWidth="1"/>
    <col min="2808" max="2808" width="9.85546875" style="10" customWidth="1"/>
    <col min="2809" max="2809" width="8.7109375" style="10" customWidth="1"/>
    <col min="2810" max="2810" width="9.28515625" style="10" customWidth="1"/>
    <col min="2811" max="2811" width="8.140625" style="10" customWidth="1"/>
    <col min="2812" max="2812" width="8.28515625" style="10" customWidth="1"/>
    <col min="2813" max="2813" width="9.140625" style="10" customWidth="1"/>
    <col min="2814" max="2814" width="9.85546875" style="10" customWidth="1"/>
    <col min="2815" max="2815" width="10" style="10" customWidth="1"/>
    <col min="2816" max="2816" width="9.7109375" style="10" customWidth="1"/>
    <col min="2817" max="2817" width="7.42578125" style="10" customWidth="1"/>
    <col min="2818" max="2818" width="10" style="10" customWidth="1"/>
    <col min="2819" max="2819" width="12.7109375" style="10" customWidth="1"/>
    <col min="2820" max="3061" width="11.42578125" style="10"/>
    <col min="3062" max="3062" width="29.7109375" style="10" customWidth="1"/>
    <col min="3063" max="3063" width="9.42578125" style="10" customWidth="1"/>
    <col min="3064" max="3064" width="9.85546875" style="10" customWidth="1"/>
    <col min="3065" max="3065" width="8.7109375" style="10" customWidth="1"/>
    <col min="3066" max="3066" width="9.28515625" style="10" customWidth="1"/>
    <col min="3067" max="3067" width="8.140625" style="10" customWidth="1"/>
    <col min="3068" max="3068" width="8.28515625" style="10" customWidth="1"/>
    <col min="3069" max="3069" width="9.140625" style="10" customWidth="1"/>
    <col min="3070" max="3070" width="9.85546875" style="10" customWidth="1"/>
    <col min="3071" max="3071" width="10" style="10" customWidth="1"/>
    <col min="3072" max="3072" width="9.7109375" style="10" customWidth="1"/>
    <col min="3073" max="3073" width="7.42578125" style="10" customWidth="1"/>
    <col min="3074" max="3074" width="10" style="10" customWidth="1"/>
    <col min="3075" max="3075" width="12.7109375" style="10" customWidth="1"/>
    <col min="3076" max="3317" width="11.42578125" style="10"/>
    <col min="3318" max="3318" width="29.7109375" style="10" customWidth="1"/>
    <col min="3319" max="3319" width="9.42578125" style="10" customWidth="1"/>
    <col min="3320" max="3320" width="9.85546875" style="10" customWidth="1"/>
    <col min="3321" max="3321" width="8.7109375" style="10" customWidth="1"/>
    <col min="3322" max="3322" width="9.28515625" style="10" customWidth="1"/>
    <col min="3323" max="3323" width="8.140625" style="10" customWidth="1"/>
    <col min="3324" max="3324" width="8.28515625" style="10" customWidth="1"/>
    <col min="3325" max="3325" width="9.140625" style="10" customWidth="1"/>
    <col min="3326" max="3326" width="9.85546875" style="10" customWidth="1"/>
    <col min="3327" max="3327" width="10" style="10" customWidth="1"/>
    <col min="3328" max="3328" width="9.7109375" style="10" customWidth="1"/>
    <col min="3329" max="3329" width="7.42578125" style="10" customWidth="1"/>
    <col min="3330" max="3330" width="10" style="10" customWidth="1"/>
    <col min="3331" max="3331" width="12.7109375" style="10" customWidth="1"/>
    <col min="3332" max="3573" width="11.42578125" style="10"/>
    <col min="3574" max="3574" width="29.7109375" style="10" customWidth="1"/>
    <col min="3575" max="3575" width="9.42578125" style="10" customWidth="1"/>
    <col min="3576" max="3576" width="9.85546875" style="10" customWidth="1"/>
    <col min="3577" max="3577" width="8.7109375" style="10" customWidth="1"/>
    <col min="3578" max="3578" width="9.28515625" style="10" customWidth="1"/>
    <col min="3579" max="3579" width="8.140625" style="10" customWidth="1"/>
    <col min="3580" max="3580" width="8.28515625" style="10" customWidth="1"/>
    <col min="3581" max="3581" width="9.140625" style="10" customWidth="1"/>
    <col min="3582" max="3582" width="9.85546875" style="10" customWidth="1"/>
    <col min="3583" max="3583" width="10" style="10" customWidth="1"/>
    <col min="3584" max="3584" width="9.7109375" style="10" customWidth="1"/>
    <col min="3585" max="3585" width="7.42578125" style="10" customWidth="1"/>
    <col min="3586" max="3586" width="10" style="10" customWidth="1"/>
    <col min="3587" max="3587" width="12.7109375" style="10" customWidth="1"/>
    <col min="3588" max="3829" width="11.42578125" style="10"/>
    <col min="3830" max="3830" width="29.7109375" style="10" customWidth="1"/>
    <col min="3831" max="3831" width="9.42578125" style="10" customWidth="1"/>
    <col min="3832" max="3832" width="9.85546875" style="10" customWidth="1"/>
    <col min="3833" max="3833" width="8.7109375" style="10" customWidth="1"/>
    <col min="3834" max="3834" width="9.28515625" style="10" customWidth="1"/>
    <col min="3835" max="3835" width="8.140625" style="10" customWidth="1"/>
    <col min="3836" max="3836" width="8.28515625" style="10" customWidth="1"/>
    <col min="3837" max="3837" width="9.140625" style="10" customWidth="1"/>
    <col min="3838" max="3838" width="9.85546875" style="10" customWidth="1"/>
    <col min="3839" max="3839" width="10" style="10" customWidth="1"/>
    <col min="3840" max="3840" width="9.7109375" style="10" customWidth="1"/>
    <col min="3841" max="3841" width="7.42578125" style="10" customWidth="1"/>
    <col min="3842" max="3842" width="10" style="10" customWidth="1"/>
    <col min="3843" max="3843" width="12.7109375" style="10" customWidth="1"/>
    <col min="3844" max="4085" width="11.42578125" style="10"/>
    <col min="4086" max="4086" width="29.7109375" style="10" customWidth="1"/>
    <col min="4087" max="4087" width="9.42578125" style="10" customWidth="1"/>
    <col min="4088" max="4088" width="9.85546875" style="10" customWidth="1"/>
    <col min="4089" max="4089" width="8.7109375" style="10" customWidth="1"/>
    <col min="4090" max="4090" width="9.28515625" style="10" customWidth="1"/>
    <col min="4091" max="4091" width="8.140625" style="10" customWidth="1"/>
    <col min="4092" max="4092" width="8.28515625" style="10" customWidth="1"/>
    <col min="4093" max="4093" width="9.140625" style="10" customWidth="1"/>
    <col min="4094" max="4094" width="9.85546875" style="10" customWidth="1"/>
    <col min="4095" max="4095" width="10" style="10" customWidth="1"/>
    <col min="4096" max="4096" width="9.7109375" style="10" customWidth="1"/>
    <col min="4097" max="4097" width="7.42578125" style="10" customWidth="1"/>
    <col min="4098" max="4098" width="10" style="10" customWidth="1"/>
    <col min="4099" max="4099" width="12.7109375" style="10" customWidth="1"/>
    <col min="4100" max="4341" width="11.42578125" style="10"/>
    <col min="4342" max="4342" width="29.7109375" style="10" customWidth="1"/>
    <col min="4343" max="4343" width="9.42578125" style="10" customWidth="1"/>
    <col min="4344" max="4344" width="9.85546875" style="10" customWidth="1"/>
    <col min="4345" max="4345" width="8.7109375" style="10" customWidth="1"/>
    <col min="4346" max="4346" width="9.28515625" style="10" customWidth="1"/>
    <col min="4347" max="4347" width="8.140625" style="10" customWidth="1"/>
    <col min="4348" max="4348" width="8.28515625" style="10" customWidth="1"/>
    <col min="4349" max="4349" width="9.140625" style="10" customWidth="1"/>
    <col min="4350" max="4350" width="9.85546875" style="10" customWidth="1"/>
    <col min="4351" max="4351" width="10" style="10" customWidth="1"/>
    <col min="4352" max="4352" width="9.7109375" style="10" customWidth="1"/>
    <col min="4353" max="4353" width="7.42578125" style="10" customWidth="1"/>
    <col min="4354" max="4354" width="10" style="10" customWidth="1"/>
    <col min="4355" max="4355" width="12.7109375" style="10" customWidth="1"/>
    <col min="4356" max="4597" width="11.42578125" style="10"/>
    <col min="4598" max="4598" width="29.7109375" style="10" customWidth="1"/>
    <col min="4599" max="4599" width="9.42578125" style="10" customWidth="1"/>
    <col min="4600" max="4600" width="9.85546875" style="10" customWidth="1"/>
    <col min="4601" max="4601" width="8.7109375" style="10" customWidth="1"/>
    <col min="4602" max="4602" width="9.28515625" style="10" customWidth="1"/>
    <col min="4603" max="4603" width="8.140625" style="10" customWidth="1"/>
    <col min="4604" max="4604" width="8.28515625" style="10" customWidth="1"/>
    <col min="4605" max="4605" width="9.140625" style="10" customWidth="1"/>
    <col min="4606" max="4606" width="9.85546875" style="10" customWidth="1"/>
    <col min="4607" max="4607" width="10" style="10" customWidth="1"/>
    <col min="4608" max="4608" width="9.7109375" style="10" customWidth="1"/>
    <col min="4609" max="4609" width="7.42578125" style="10" customWidth="1"/>
    <col min="4610" max="4610" width="10" style="10" customWidth="1"/>
    <col min="4611" max="4611" width="12.7109375" style="10" customWidth="1"/>
    <col min="4612" max="4853" width="11.42578125" style="10"/>
    <col min="4854" max="4854" width="29.7109375" style="10" customWidth="1"/>
    <col min="4855" max="4855" width="9.42578125" style="10" customWidth="1"/>
    <col min="4856" max="4856" width="9.85546875" style="10" customWidth="1"/>
    <col min="4857" max="4857" width="8.7109375" style="10" customWidth="1"/>
    <col min="4858" max="4858" width="9.28515625" style="10" customWidth="1"/>
    <col min="4859" max="4859" width="8.140625" style="10" customWidth="1"/>
    <col min="4860" max="4860" width="8.28515625" style="10" customWidth="1"/>
    <col min="4861" max="4861" width="9.140625" style="10" customWidth="1"/>
    <col min="4862" max="4862" width="9.85546875" style="10" customWidth="1"/>
    <col min="4863" max="4863" width="10" style="10" customWidth="1"/>
    <col min="4864" max="4864" width="9.7109375" style="10" customWidth="1"/>
    <col min="4865" max="4865" width="7.42578125" style="10" customWidth="1"/>
    <col min="4866" max="4866" width="10" style="10" customWidth="1"/>
    <col min="4867" max="4867" width="12.7109375" style="10" customWidth="1"/>
    <col min="4868" max="5109" width="11.42578125" style="10"/>
    <col min="5110" max="5110" width="29.7109375" style="10" customWidth="1"/>
    <col min="5111" max="5111" width="9.42578125" style="10" customWidth="1"/>
    <col min="5112" max="5112" width="9.85546875" style="10" customWidth="1"/>
    <col min="5113" max="5113" width="8.7109375" style="10" customWidth="1"/>
    <col min="5114" max="5114" width="9.28515625" style="10" customWidth="1"/>
    <col min="5115" max="5115" width="8.140625" style="10" customWidth="1"/>
    <col min="5116" max="5116" width="8.28515625" style="10" customWidth="1"/>
    <col min="5117" max="5117" width="9.140625" style="10" customWidth="1"/>
    <col min="5118" max="5118" width="9.85546875" style="10" customWidth="1"/>
    <col min="5119" max="5119" width="10" style="10" customWidth="1"/>
    <col min="5120" max="5120" width="9.7109375" style="10" customWidth="1"/>
    <col min="5121" max="5121" width="7.42578125" style="10" customWidth="1"/>
    <col min="5122" max="5122" width="10" style="10" customWidth="1"/>
    <col min="5123" max="5123" width="12.7109375" style="10" customWidth="1"/>
    <col min="5124" max="5365" width="11.42578125" style="10"/>
    <col min="5366" max="5366" width="29.7109375" style="10" customWidth="1"/>
    <col min="5367" max="5367" width="9.42578125" style="10" customWidth="1"/>
    <col min="5368" max="5368" width="9.85546875" style="10" customWidth="1"/>
    <col min="5369" max="5369" width="8.7109375" style="10" customWidth="1"/>
    <col min="5370" max="5370" width="9.28515625" style="10" customWidth="1"/>
    <col min="5371" max="5371" width="8.140625" style="10" customWidth="1"/>
    <col min="5372" max="5372" width="8.28515625" style="10" customWidth="1"/>
    <col min="5373" max="5373" width="9.140625" style="10" customWidth="1"/>
    <col min="5374" max="5374" width="9.85546875" style="10" customWidth="1"/>
    <col min="5375" max="5375" width="10" style="10" customWidth="1"/>
    <col min="5376" max="5376" width="9.7109375" style="10" customWidth="1"/>
    <col min="5377" max="5377" width="7.42578125" style="10" customWidth="1"/>
    <col min="5378" max="5378" width="10" style="10" customWidth="1"/>
    <col min="5379" max="5379" width="12.7109375" style="10" customWidth="1"/>
    <col min="5380" max="5621" width="11.42578125" style="10"/>
    <col min="5622" max="5622" width="29.7109375" style="10" customWidth="1"/>
    <col min="5623" max="5623" width="9.42578125" style="10" customWidth="1"/>
    <col min="5624" max="5624" width="9.85546875" style="10" customWidth="1"/>
    <col min="5625" max="5625" width="8.7109375" style="10" customWidth="1"/>
    <col min="5626" max="5626" width="9.28515625" style="10" customWidth="1"/>
    <col min="5627" max="5627" width="8.140625" style="10" customWidth="1"/>
    <col min="5628" max="5628" width="8.28515625" style="10" customWidth="1"/>
    <col min="5629" max="5629" width="9.140625" style="10" customWidth="1"/>
    <col min="5630" max="5630" width="9.85546875" style="10" customWidth="1"/>
    <col min="5631" max="5631" width="10" style="10" customWidth="1"/>
    <col min="5632" max="5632" width="9.7109375" style="10" customWidth="1"/>
    <col min="5633" max="5633" width="7.42578125" style="10" customWidth="1"/>
    <col min="5634" max="5634" width="10" style="10" customWidth="1"/>
    <col min="5635" max="5635" width="12.7109375" style="10" customWidth="1"/>
    <col min="5636" max="5877" width="11.42578125" style="10"/>
    <col min="5878" max="5878" width="29.7109375" style="10" customWidth="1"/>
    <col min="5879" max="5879" width="9.42578125" style="10" customWidth="1"/>
    <col min="5880" max="5880" width="9.85546875" style="10" customWidth="1"/>
    <col min="5881" max="5881" width="8.7109375" style="10" customWidth="1"/>
    <col min="5882" max="5882" width="9.28515625" style="10" customWidth="1"/>
    <col min="5883" max="5883" width="8.140625" style="10" customWidth="1"/>
    <col min="5884" max="5884" width="8.28515625" style="10" customWidth="1"/>
    <col min="5885" max="5885" width="9.140625" style="10" customWidth="1"/>
    <col min="5886" max="5886" width="9.85546875" style="10" customWidth="1"/>
    <col min="5887" max="5887" width="10" style="10" customWidth="1"/>
    <col min="5888" max="5888" width="9.7109375" style="10" customWidth="1"/>
    <col min="5889" max="5889" width="7.42578125" style="10" customWidth="1"/>
    <col min="5890" max="5890" width="10" style="10" customWidth="1"/>
    <col min="5891" max="5891" width="12.7109375" style="10" customWidth="1"/>
    <col min="5892" max="6133" width="11.42578125" style="10"/>
    <col min="6134" max="6134" width="29.7109375" style="10" customWidth="1"/>
    <col min="6135" max="6135" width="9.42578125" style="10" customWidth="1"/>
    <col min="6136" max="6136" width="9.85546875" style="10" customWidth="1"/>
    <col min="6137" max="6137" width="8.7109375" style="10" customWidth="1"/>
    <col min="6138" max="6138" width="9.28515625" style="10" customWidth="1"/>
    <col min="6139" max="6139" width="8.140625" style="10" customWidth="1"/>
    <col min="6140" max="6140" width="8.28515625" style="10" customWidth="1"/>
    <col min="6141" max="6141" width="9.140625" style="10" customWidth="1"/>
    <col min="6142" max="6142" width="9.85546875" style="10" customWidth="1"/>
    <col min="6143" max="6143" width="10" style="10" customWidth="1"/>
    <col min="6144" max="6144" width="9.7109375" style="10" customWidth="1"/>
    <col min="6145" max="6145" width="7.42578125" style="10" customWidth="1"/>
    <col min="6146" max="6146" width="10" style="10" customWidth="1"/>
    <col min="6147" max="6147" width="12.7109375" style="10" customWidth="1"/>
    <col min="6148" max="6389" width="11.42578125" style="10"/>
    <col min="6390" max="6390" width="29.7109375" style="10" customWidth="1"/>
    <col min="6391" max="6391" width="9.42578125" style="10" customWidth="1"/>
    <col min="6392" max="6392" width="9.85546875" style="10" customWidth="1"/>
    <col min="6393" max="6393" width="8.7109375" style="10" customWidth="1"/>
    <col min="6394" max="6394" width="9.28515625" style="10" customWidth="1"/>
    <col min="6395" max="6395" width="8.140625" style="10" customWidth="1"/>
    <col min="6396" max="6396" width="8.28515625" style="10" customWidth="1"/>
    <col min="6397" max="6397" width="9.140625" style="10" customWidth="1"/>
    <col min="6398" max="6398" width="9.85546875" style="10" customWidth="1"/>
    <col min="6399" max="6399" width="10" style="10" customWidth="1"/>
    <col min="6400" max="6400" width="9.7109375" style="10" customWidth="1"/>
    <col min="6401" max="6401" width="7.42578125" style="10" customWidth="1"/>
    <col min="6402" max="6402" width="10" style="10" customWidth="1"/>
    <col min="6403" max="6403" width="12.7109375" style="10" customWidth="1"/>
    <col min="6404" max="6645" width="11.42578125" style="10"/>
    <col min="6646" max="6646" width="29.7109375" style="10" customWidth="1"/>
    <col min="6647" max="6647" width="9.42578125" style="10" customWidth="1"/>
    <col min="6648" max="6648" width="9.85546875" style="10" customWidth="1"/>
    <col min="6649" max="6649" width="8.7109375" style="10" customWidth="1"/>
    <col min="6650" max="6650" width="9.28515625" style="10" customWidth="1"/>
    <col min="6651" max="6651" width="8.140625" style="10" customWidth="1"/>
    <col min="6652" max="6652" width="8.28515625" style="10" customWidth="1"/>
    <col min="6653" max="6653" width="9.140625" style="10" customWidth="1"/>
    <col min="6654" max="6654" width="9.85546875" style="10" customWidth="1"/>
    <col min="6655" max="6655" width="10" style="10" customWidth="1"/>
    <col min="6656" max="6656" width="9.7109375" style="10" customWidth="1"/>
    <col min="6657" max="6657" width="7.42578125" style="10" customWidth="1"/>
    <col min="6658" max="6658" width="10" style="10" customWidth="1"/>
    <col min="6659" max="6659" width="12.7109375" style="10" customWidth="1"/>
    <col min="6660" max="6901" width="11.42578125" style="10"/>
    <col min="6902" max="6902" width="29.7109375" style="10" customWidth="1"/>
    <col min="6903" max="6903" width="9.42578125" style="10" customWidth="1"/>
    <col min="6904" max="6904" width="9.85546875" style="10" customWidth="1"/>
    <col min="6905" max="6905" width="8.7109375" style="10" customWidth="1"/>
    <col min="6906" max="6906" width="9.28515625" style="10" customWidth="1"/>
    <col min="6907" max="6907" width="8.140625" style="10" customWidth="1"/>
    <col min="6908" max="6908" width="8.28515625" style="10" customWidth="1"/>
    <col min="6909" max="6909" width="9.140625" style="10" customWidth="1"/>
    <col min="6910" max="6910" width="9.85546875" style="10" customWidth="1"/>
    <col min="6911" max="6911" width="10" style="10" customWidth="1"/>
    <col min="6912" max="6912" width="9.7109375" style="10" customWidth="1"/>
    <col min="6913" max="6913" width="7.42578125" style="10" customWidth="1"/>
    <col min="6914" max="6914" width="10" style="10" customWidth="1"/>
    <col min="6915" max="6915" width="12.7109375" style="10" customWidth="1"/>
    <col min="6916" max="7157" width="11.42578125" style="10"/>
    <col min="7158" max="7158" width="29.7109375" style="10" customWidth="1"/>
    <col min="7159" max="7159" width="9.42578125" style="10" customWidth="1"/>
    <col min="7160" max="7160" width="9.85546875" style="10" customWidth="1"/>
    <col min="7161" max="7161" width="8.7109375" style="10" customWidth="1"/>
    <col min="7162" max="7162" width="9.28515625" style="10" customWidth="1"/>
    <col min="7163" max="7163" width="8.140625" style="10" customWidth="1"/>
    <col min="7164" max="7164" width="8.28515625" style="10" customWidth="1"/>
    <col min="7165" max="7165" width="9.140625" style="10" customWidth="1"/>
    <col min="7166" max="7166" width="9.85546875" style="10" customWidth="1"/>
    <col min="7167" max="7167" width="10" style="10" customWidth="1"/>
    <col min="7168" max="7168" width="9.7109375" style="10" customWidth="1"/>
    <col min="7169" max="7169" width="7.42578125" style="10" customWidth="1"/>
    <col min="7170" max="7170" width="10" style="10" customWidth="1"/>
    <col min="7171" max="7171" width="12.7109375" style="10" customWidth="1"/>
    <col min="7172" max="7413" width="11.42578125" style="10"/>
    <col min="7414" max="7414" width="29.7109375" style="10" customWidth="1"/>
    <col min="7415" max="7415" width="9.42578125" style="10" customWidth="1"/>
    <col min="7416" max="7416" width="9.85546875" style="10" customWidth="1"/>
    <col min="7417" max="7417" width="8.7109375" style="10" customWidth="1"/>
    <col min="7418" max="7418" width="9.28515625" style="10" customWidth="1"/>
    <col min="7419" max="7419" width="8.140625" style="10" customWidth="1"/>
    <col min="7420" max="7420" width="8.28515625" style="10" customWidth="1"/>
    <col min="7421" max="7421" width="9.140625" style="10" customWidth="1"/>
    <col min="7422" max="7422" width="9.85546875" style="10" customWidth="1"/>
    <col min="7423" max="7423" width="10" style="10" customWidth="1"/>
    <col min="7424" max="7424" width="9.7109375" style="10" customWidth="1"/>
    <col min="7425" max="7425" width="7.42578125" style="10" customWidth="1"/>
    <col min="7426" max="7426" width="10" style="10" customWidth="1"/>
    <col min="7427" max="7427" width="12.7109375" style="10" customWidth="1"/>
    <col min="7428" max="7669" width="11.42578125" style="10"/>
    <col min="7670" max="7670" width="29.7109375" style="10" customWidth="1"/>
    <col min="7671" max="7671" width="9.42578125" style="10" customWidth="1"/>
    <col min="7672" max="7672" width="9.85546875" style="10" customWidth="1"/>
    <col min="7673" max="7673" width="8.7109375" style="10" customWidth="1"/>
    <col min="7674" max="7674" width="9.28515625" style="10" customWidth="1"/>
    <col min="7675" max="7675" width="8.140625" style="10" customWidth="1"/>
    <col min="7676" max="7676" width="8.28515625" style="10" customWidth="1"/>
    <col min="7677" max="7677" width="9.140625" style="10" customWidth="1"/>
    <col min="7678" max="7678" width="9.85546875" style="10" customWidth="1"/>
    <col min="7679" max="7679" width="10" style="10" customWidth="1"/>
    <col min="7680" max="7680" width="9.7109375" style="10" customWidth="1"/>
    <col min="7681" max="7681" width="7.42578125" style="10" customWidth="1"/>
    <col min="7682" max="7682" width="10" style="10" customWidth="1"/>
    <col min="7683" max="7683" width="12.7109375" style="10" customWidth="1"/>
    <col min="7684" max="7925" width="11.42578125" style="10"/>
    <col min="7926" max="7926" width="29.7109375" style="10" customWidth="1"/>
    <col min="7927" max="7927" width="9.42578125" style="10" customWidth="1"/>
    <col min="7928" max="7928" width="9.85546875" style="10" customWidth="1"/>
    <col min="7929" max="7929" width="8.7109375" style="10" customWidth="1"/>
    <col min="7930" max="7930" width="9.28515625" style="10" customWidth="1"/>
    <col min="7931" max="7931" width="8.140625" style="10" customWidth="1"/>
    <col min="7932" max="7932" width="8.28515625" style="10" customWidth="1"/>
    <col min="7933" max="7933" width="9.140625" style="10" customWidth="1"/>
    <col min="7934" max="7934" width="9.85546875" style="10" customWidth="1"/>
    <col min="7935" max="7935" width="10" style="10" customWidth="1"/>
    <col min="7936" max="7936" width="9.7109375" style="10" customWidth="1"/>
    <col min="7937" max="7937" width="7.42578125" style="10" customWidth="1"/>
    <col min="7938" max="7938" width="10" style="10" customWidth="1"/>
    <col min="7939" max="7939" width="12.7109375" style="10" customWidth="1"/>
    <col min="7940" max="8181" width="11.42578125" style="10"/>
    <col min="8182" max="8182" width="29.7109375" style="10" customWidth="1"/>
    <col min="8183" max="8183" width="9.42578125" style="10" customWidth="1"/>
    <col min="8184" max="8184" width="9.85546875" style="10" customWidth="1"/>
    <col min="8185" max="8185" width="8.7109375" style="10" customWidth="1"/>
    <col min="8186" max="8186" width="9.28515625" style="10" customWidth="1"/>
    <col min="8187" max="8187" width="8.140625" style="10" customWidth="1"/>
    <col min="8188" max="8188" width="8.28515625" style="10" customWidth="1"/>
    <col min="8189" max="8189" width="9.140625" style="10" customWidth="1"/>
    <col min="8190" max="8190" width="9.85546875" style="10" customWidth="1"/>
    <col min="8191" max="8191" width="10" style="10" customWidth="1"/>
    <col min="8192" max="8192" width="9.7109375" style="10" customWidth="1"/>
    <col min="8193" max="8193" width="7.42578125" style="10" customWidth="1"/>
    <col min="8194" max="8194" width="10" style="10" customWidth="1"/>
    <col min="8195" max="8195" width="12.7109375" style="10" customWidth="1"/>
    <col min="8196" max="8437" width="11.42578125" style="10"/>
    <col min="8438" max="8438" width="29.7109375" style="10" customWidth="1"/>
    <col min="8439" max="8439" width="9.42578125" style="10" customWidth="1"/>
    <col min="8440" max="8440" width="9.85546875" style="10" customWidth="1"/>
    <col min="8441" max="8441" width="8.7109375" style="10" customWidth="1"/>
    <col min="8442" max="8442" width="9.28515625" style="10" customWidth="1"/>
    <col min="8443" max="8443" width="8.140625" style="10" customWidth="1"/>
    <col min="8444" max="8444" width="8.28515625" style="10" customWidth="1"/>
    <col min="8445" max="8445" width="9.140625" style="10" customWidth="1"/>
    <col min="8446" max="8446" width="9.85546875" style="10" customWidth="1"/>
    <col min="8447" max="8447" width="10" style="10" customWidth="1"/>
    <col min="8448" max="8448" width="9.7109375" style="10" customWidth="1"/>
    <col min="8449" max="8449" width="7.42578125" style="10" customWidth="1"/>
    <col min="8450" max="8450" width="10" style="10" customWidth="1"/>
    <col min="8451" max="8451" width="12.7109375" style="10" customWidth="1"/>
    <col min="8452" max="8693" width="11.42578125" style="10"/>
    <col min="8694" max="8694" width="29.7109375" style="10" customWidth="1"/>
    <col min="8695" max="8695" width="9.42578125" style="10" customWidth="1"/>
    <col min="8696" max="8696" width="9.85546875" style="10" customWidth="1"/>
    <col min="8697" max="8697" width="8.7109375" style="10" customWidth="1"/>
    <col min="8698" max="8698" width="9.28515625" style="10" customWidth="1"/>
    <col min="8699" max="8699" width="8.140625" style="10" customWidth="1"/>
    <col min="8700" max="8700" width="8.28515625" style="10" customWidth="1"/>
    <col min="8701" max="8701" width="9.140625" style="10" customWidth="1"/>
    <col min="8702" max="8702" width="9.85546875" style="10" customWidth="1"/>
    <col min="8703" max="8703" width="10" style="10" customWidth="1"/>
    <col min="8704" max="8704" width="9.7109375" style="10" customWidth="1"/>
    <col min="8705" max="8705" width="7.42578125" style="10" customWidth="1"/>
    <col min="8706" max="8706" width="10" style="10" customWidth="1"/>
    <col min="8707" max="8707" width="12.7109375" style="10" customWidth="1"/>
    <col min="8708" max="8949" width="11.42578125" style="10"/>
    <col min="8950" max="8950" width="29.7109375" style="10" customWidth="1"/>
    <col min="8951" max="8951" width="9.42578125" style="10" customWidth="1"/>
    <col min="8952" max="8952" width="9.85546875" style="10" customWidth="1"/>
    <col min="8953" max="8953" width="8.7109375" style="10" customWidth="1"/>
    <col min="8954" max="8954" width="9.28515625" style="10" customWidth="1"/>
    <col min="8955" max="8955" width="8.140625" style="10" customWidth="1"/>
    <col min="8956" max="8956" width="8.28515625" style="10" customWidth="1"/>
    <col min="8957" max="8957" width="9.140625" style="10" customWidth="1"/>
    <col min="8958" max="8958" width="9.85546875" style="10" customWidth="1"/>
    <col min="8959" max="8959" width="10" style="10" customWidth="1"/>
    <col min="8960" max="8960" width="9.7109375" style="10" customWidth="1"/>
    <col min="8961" max="8961" width="7.42578125" style="10" customWidth="1"/>
    <col min="8962" max="8962" width="10" style="10" customWidth="1"/>
    <col min="8963" max="8963" width="12.7109375" style="10" customWidth="1"/>
    <col min="8964" max="9205" width="11.42578125" style="10"/>
    <col min="9206" max="9206" width="29.7109375" style="10" customWidth="1"/>
    <col min="9207" max="9207" width="9.42578125" style="10" customWidth="1"/>
    <col min="9208" max="9208" width="9.85546875" style="10" customWidth="1"/>
    <col min="9209" max="9209" width="8.7109375" style="10" customWidth="1"/>
    <col min="9210" max="9210" width="9.28515625" style="10" customWidth="1"/>
    <col min="9211" max="9211" width="8.140625" style="10" customWidth="1"/>
    <col min="9212" max="9212" width="8.28515625" style="10" customWidth="1"/>
    <col min="9213" max="9213" width="9.140625" style="10" customWidth="1"/>
    <col min="9214" max="9214" width="9.85546875" style="10" customWidth="1"/>
    <col min="9215" max="9215" width="10" style="10" customWidth="1"/>
    <col min="9216" max="9216" width="9.7109375" style="10" customWidth="1"/>
    <col min="9217" max="9217" width="7.42578125" style="10" customWidth="1"/>
    <col min="9218" max="9218" width="10" style="10" customWidth="1"/>
    <col min="9219" max="9219" width="12.7109375" style="10" customWidth="1"/>
    <col min="9220" max="9461" width="11.42578125" style="10"/>
    <col min="9462" max="9462" width="29.7109375" style="10" customWidth="1"/>
    <col min="9463" max="9463" width="9.42578125" style="10" customWidth="1"/>
    <col min="9464" max="9464" width="9.85546875" style="10" customWidth="1"/>
    <col min="9465" max="9465" width="8.7109375" style="10" customWidth="1"/>
    <col min="9466" max="9466" width="9.28515625" style="10" customWidth="1"/>
    <col min="9467" max="9467" width="8.140625" style="10" customWidth="1"/>
    <col min="9468" max="9468" width="8.28515625" style="10" customWidth="1"/>
    <col min="9469" max="9469" width="9.140625" style="10" customWidth="1"/>
    <col min="9470" max="9470" width="9.85546875" style="10" customWidth="1"/>
    <col min="9471" max="9471" width="10" style="10" customWidth="1"/>
    <col min="9472" max="9472" width="9.7109375" style="10" customWidth="1"/>
    <col min="9473" max="9473" width="7.42578125" style="10" customWidth="1"/>
    <col min="9474" max="9474" width="10" style="10" customWidth="1"/>
    <col min="9475" max="9475" width="12.7109375" style="10" customWidth="1"/>
    <col min="9476" max="9717" width="11.42578125" style="10"/>
    <col min="9718" max="9718" width="29.7109375" style="10" customWidth="1"/>
    <col min="9719" max="9719" width="9.42578125" style="10" customWidth="1"/>
    <col min="9720" max="9720" width="9.85546875" style="10" customWidth="1"/>
    <col min="9721" max="9721" width="8.7109375" style="10" customWidth="1"/>
    <col min="9722" max="9722" width="9.28515625" style="10" customWidth="1"/>
    <col min="9723" max="9723" width="8.140625" style="10" customWidth="1"/>
    <col min="9724" max="9724" width="8.28515625" style="10" customWidth="1"/>
    <col min="9725" max="9725" width="9.140625" style="10" customWidth="1"/>
    <col min="9726" max="9726" width="9.85546875" style="10" customWidth="1"/>
    <col min="9727" max="9727" width="10" style="10" customWidth="1"/>
    <col min="9728" max="9728" width="9.7109375" style="10" customWidth="1"/>
    <col min="9729" max="9729" width="7.42578125" style="10" customWidth="1"/>
    <col min="9730" max="9730" width="10" style="10" customWidth="1"/>
    <col min="9731" max="9731" width="12.7109375" style="10" customWidth="1"/>
    <col min="9732" max="9973" width="11.42578125" style="10"/>
    <col min="9974" max="9974" width="29.7109375" style="10" customWidth="1"/>
    <col min="9975" max="9975" width="9.42578125" style="10" customWidth="1"/>
    <col min="9976" max="9976" width="9.85546875" style="10" customWidth="1"/>
    <col min="9977" max="9977" width="8.7109375" style="10" customWidth="1"/>
    <col min="9978" max="9978" width="9.28515625" style="10" customWidth="1"/>
    <col min="9979" max="9979" width="8.140625" style="10" customWidth="1"/>
    <col min="9980" max="9980" width="8.28515625" style="10" customWidth="1"/>
    <col min="9981" max="9981" width="9.140625" style="10" customWidth="1"/>
    <col min="9982" max="9982" width="9.85546875" style="10" customWidth="1"/>
    <col min="9983" max="9983" width="10" style="10" customWidth="1"/>
    <col min="9984" max="9984" width="9.7109375" style="10" customWidth="1"/>
    <col min="9985" max="9985" width="7.42578125" style="10" customWidth="1"/>
    <col min="9986" max="9986" width="10" style="10" customWidth="1"/>
    <col min="9987" max="9987" width="12.7109375" style="10" customWidth="1"/>
    <col min="9988" max="10229" width="11.42578125" style="10"/>
    <col min="10230" max="10230" width="29.7109375" style="10" customWidth="1"/>
    <col min="10231" max="10231" width="9.42578125" style="10" customWidth="1"/>
    <col min="10232" max="10232" width="9.85546875" style="10" customWidth="1"/>
    <col min="10233" max="10233" width="8.7109375" style="10" customWidth="1"/>
    <col min="10234" max="10234" width="9.28515625" style="10" customWidth="1"/>
    <col min="10235" max="10235" width="8.140625" style="10" customWidth="1"/>
    <col min="10236" max="10236" width="8.28515625" style="10" customWidth="1"/>
    <col min="10237" max="10237" width="9.140625" style="10" customWidth="1"/>
    <col min="10238" max="10238" width="9.85546875" style="10" customWidth="1"/>
    <col min="10239" max="10239" width="10" style="10" customWidth="1"/>
    <col min="10240" max="10240" width="9.7109375" style="10" customWidth="1"/>
    <col min="10241" max="10241" width="7.42578125" style="10" customWidth="1"/>
    <col min="10242" max="10242" width="10" style="10" customWidth="1"/>
    <col min="10243" max="10243" width="12.7109375" style="10" customWidth="1"/>
    <col min="10244" max="10485" width="11.42578125" style="10"/>
    <col min="10486" max="10486" width="29.7109375" style="10" customWidth="1"/>
    <col min="10487" max="10487" width="9.42578125" style="10" customWidth="1"/>
    <col min="10488" max="10488" width="9.85546875" style="10" customWidth="1"/>
    <col min="10489" max="10489" width="8.7109375" style="10" customWidth="1"/>
    <col min="10490" max="10490" width="9.28515625" style="10" customWidth="1"/>
    <col min="10491" max="10491" width="8.140625" style="10" customWidth="1"/>
    <col min="10492" max="10492" width="8.28515625" style="10" customWidth="1"/>
    <col min="10493" max="10493" width="9.140625" style="10" customWidth="1"/>
    <col min="10494" max="10494" width="9.85546875" style="10" customWidth="1"/>
    <col min="10495" max="10495" width="10" style="10" customWidth="1"/>
    <col min="10496" max="10496" width="9.7109375" style="10" customWidth="1"/>
    <col min="10497" max="10497" width="7.42578125" style="10" customWidth="1"/>
    <col min="10498" max="10498" width="10" style="10" customWidth="1"/>
    <col min="10499" max="10499" width="12.7109375" style="10" customWidth="1"/>
    <col min="10500" max="10741" width="11.42578125" style="10"/>
    <col min="10742" max="10742" width="29.7109375" style="10" customWidth="1"/>
    <col min="10743" max="10743" width="9.42578125" style="10" customWidth="1"/>
    <col min="10744" max="10744" width="9.85546875" style="10" customWidth="1"/>
    <col min="10745" max="10745" width="8.7109375" style="10" customWidth="1"/>
    <col min="10746" max="10746" width="9.28515625" style="10" customWidth="1"/>
    <col min="10747" max="10747" width="8.140625" style="10" customWidth="1"/>
    <col min="10748" max="10748" width="8.28515625" style="10" customWidth="1"/>
    <col min="10749" max="10749" width="9.140625" style="10" customWidth="1"/>
    <col min="10750" max="10750" width="9.85546875" style="10" customWidth="1"/>
    <col min="10751" max="10751" width="10" style="10" customWidth="1"/>
    <col min="10752" max="10752" width="9.7109375" style="10" customWidth="1"/>
    <col min="10753" max="10753" width="7.42578125" style="10" customWidth="1"/>
    <col min="10754" max="10754" width="10" style="10" customWidth="1"/>
    <col min="10755" max="10755" width="12.7109375" style="10" customWidth="1"/>
    <col min="10756" max="10997" width="11.42578125" style="10"/>
    <col min="10998" max="10998" width="29.7109375" style="10" customWidth="1"/>
    <col min="10999" max="10999" width="9.42578125" style="10" customWidth="1"/>
    <col min="11000" max="11000" width="9.85546875" style="10" customWidth="1"/>
    <col min="11001" max="11001" width="8.7109375" style="10" customWidth="1"/>
    <col min="11002" max="11002" width="9.28515625" style="10" customWidth="1"/>
    <col min="11003" max="11003" width="8.140625" style="10" customWidth="1"/>
    <col min="11004" max="11004" width="8.28515625" style="10" customWidth="1"/>
    <col min="11005" max="11005" width="9.140625" style="10" customWidth="1"/>
    <col min="11006" max="11006" width="9.85546875" style="10" customWidth="1"/>
    <col min="11007" max="11007" width="10" style="10" customWidth="1"/>
    <col min="11008" max="11008" width="9.7109375" style="10" customWidth="1"/>
    <col min="11009" max="11009" width="7.42578125" style="10" customWidth="1"/>
    <col min="11010" max="11010" width="10" style="10" customWidth="1"/>
    <col min="11011" max="11011" width="12.7109375" style="10" customWidth="1"/>
    <col min="11012" max="11253" width="11.42578125" style="10"/>
    <col min="11254" max="11254" width="29.7109375" style="10" customWidth="1"/>
    <col min="11255" max="11255" width="9.42578125" style="10" customWidth="1"/>
    <col min="11256" max="11256" width="9.85546875" style="10" customWidth="1"/>
    <col min="11257" max="11257" width="8.7109375" style="10" customWidth="1"/>
    <col min="11258" max="11258" width="9.28515625" style="10" customWidth="1"/>
    <col min="11259" max="11259" width="8.140625" style="10" customWidth="1"/>
    <col min="11260" max="11260" width="8.28515625" style="10" customWidth="1"/>
    <col min="11261" max="11261" width="9.140625" style="10" customWidth="1"/>
    <col min="11262" max="11262" width="9.85546875" style="10" customWidth="1"/>
    <col min="11263" max="11263" width="10" style="10" customWidth="1"/>
    <col min="11264" max="11264" width="9.7109375" style="10" customWidth="1"/>
    <col min="11265" max="11265" width="7.42578125" style="10" customWidth="1"/>
    <col min="11266" max="11266" width="10" style="10" customWidth="1"/>
    <col min="11267" max="11267" width="12.7109375" style="10" customWidth="1"/>
    <col min="11268" max="11509" width="11.42578125" style="10"/>
    <col min="11510" max="11510" width="29.7109375" style="10" customWidth="1"/>
    <col min="11511" max="11511" width="9.42578125" style="10" customWidth="1"/>
    <col min="11512" max="11512" width="9.85546875" style="10" customWidth="1"/>
    <col min="11513" max="11513" width="8.7109375" style="10" customWidth="1"/>
    <col min="11514" max="11514" width="9.28515625" style="10" customWidth="1"/>
    <col min="11515" max="11515" width="8.140625" style="10" customWidth="1"/>
    <col min="11516" max="11516" width="8.28515625" style="10" customWidth="1"/>
    <col min="11517" max="11517" width="9.140625" style="10" customWidth="1"/>
    <col min="11518" max="11518" width="9.85546875" style="10" customWidth="1"/>
    <col min="11519" max="11519" width="10" style="10" customWidth="1"/>
    <col min="11520" max="11520" width="9.7109375" style="10" customWidth="1"/>
    <col min="11521" max="11521" width="7.42578125" style="10" customWidth="1"/>
    <col min="11522" max="11522" width="10" style="10" customWidth="1"/>
    <col min="11523" max="11523" width="12.7109375" style="10" customWidth="1"/>
    <col min="11524" max="11765" width="11.42578125" style="10"/>
    <col min="11766" max="11766" width="29.7109375" style="10" customWidth="1"/>
    <col min="11767" max="11767" width="9.42578125" style="10" customWidth="1"/>
    <col min="11768" max="11768" width="9.85546875" style="10" customWidth="1"/>
    <col min="11769" max="11769" width="8.7109375" style="10" customWidth="1"/>
    <col min="11770" max="11770" width="9.28515625" style="10" customWidth="1"/>
    <col min="11771" max="11771" width="8.140625" style="10" customWidth="1"/>
    <col min="11772" max="11772" width="8.28515625" style="10" customWidth="1"/>
    <col min="11773" max="11773" width="9.140625" style="10" customWidth="1"/>
    <col min="11774" max="11774" width="9.85546875" style="10" customWidth="1"/>
    <col min="11775" max="11775" width="10" style="10" customWidth="1"/>
    <col min="11776" max="11776" width="9.7109375" style="10" customWidth="1"/>
    <col min="11777" max="11777" width="7.42578125" style="10" customWidth="1"/>
    <col min="11778" max="11778" width="10" style="10" customWidth="1"/>
    <col min="11779" max="11779" width="12.7109375" style="10" customWidth="1"/>
    <col min="11780" max="12021" width="11.42578125" style="10"/>
    <col min="12022" max="12022" width="29.7109375" style="10" customWidth="1"/>
    <col min="12023" max="12023" width="9.42578125" style="10" customWidth="1"/>
    <col min="12024" max="12024" width="9.85546875" style="10" customWidth="1"/>
    <col min="12025" max="12025" width="8.7109375" style="10" customWidth="1"/>
    <col min="12026" max="12026" width="9.28515625" style="10" customWidth="1"/>
    <col min="12027" max="12027" width="8.140625" style="10" customWidth="1"/>
    <col min="12028" max="12028" width="8.28515625" style="10" customWidth="1"/>
    <col min="12029" max="12029" width="9.140625" style="10" customWidth="1"/>
    <col min="12030" max="12030" width="9.85546875" style="10" customWidth="1"/>
    <col min="12031" max="12031" width="10" style="10" customWidth="1"/>
    <col min="12032" max="12032" width="9.7109375" style="10" customWidth="1"/>
    <col min="12033" max="12033" width="7.42578125" style="10" customWidth="1"/>
    <col min="12034" max="12034" width="10" style="10" customWidth="1"/>
    <col min="12035" max="12035" width="12.7109375" style="10" customWidth="1"/>
    <col min="12036" max="12277" width="11.42578125" style="10"/>
    <col min="12278" max="12278" width="29.7109375" style="10" customWidth="1"/>
    <col min="12279" max="12279" width="9.42578125" style="10" customWidth="1"/>
    <col min="12280" max="12280" width="9.85546875" style="10" customWidth="1"/>
    <col min="12281" max="12281" width="8.7109375" style="10" customWidth="1"/>
    <col min="12282" max="12282" width="9.28515625" style="10" customWidth="1"/>
    <col min="12283" max="12283" width="8.140625" style="10" customWidth="1"/>
    <col min="12284" max="12284" width="8.28515625" style="10" customWidth="1"/>
    <col min="12285" max="12285" width="9.140625" style="10" customWidth="1"/>
    <col min="12286" max="12286" width="9.85546875" style="10" customWidth="1"/>
    <col min="12287" max="12287" width="10" style="10" customWidth="1"/>
    <col min="12288" max="12288" width="9.7109375" style="10" customWidth="1"/>
    <col min="12289" max="12289" width="7.42578125" style="10" customWidth="1"/>
    <col min="12290" max="12290" width="10" style="10" customWidth="1"/>
    <col min="12291" max="12291" width="12.7109375" style="10" customWidth="1"/>
    <col min="12292" max="12533" width="11.42578125" style="10"/>
    <col min="12534" max="12534" width="29.7109375" style="10" customWidth="1"/>
    <col min="12535" max="12535" width="9.42578125" style="10" customWidth="1"/>
    <col min="12536" max="12536" width="9.85546875" style="10" customWidth="1"/>
    <col min="12537" max="12537" width="8.7109375" style="10" customWidth="1"/>
    <col min="12538" max="12538" width="9.28515625" style="10" customWidth="1"/>
    <col min="12539" max="12539" width="8.140625" style="10" customWidth="1"/>
    <col min="12540" max="12540" width="8.28515625" style="10" customWidth="1"/>
    <col min="12541" max="12541" width="9.140625" style="10" customWidth="1"/>
    <col min="12542" max="12542" width="9.85546875" style="10" customWidth="1"/>
    <col min="12543" max="12543" width="10" style="10" customWidth="1"/>
    <col min="12544" max="12544" width="9.7109375" style="10" customWidth="1"/>
    <col min="12545" max="12545" width="7.42578125" style="10" customWidth="1"/>
    <col min="12546" max="12546" width="10" style="10" customWidth="1"/>
    <col min="12547" max="12547" width="12.7109375" style="10" customWidth="1"/>
    <col min="12548" max="12789" width="11.42578125" style="10"/>
    <col min="12790" max="12790" width="29.7109375" style="10" customWidth="1"/>
    <col min="12791" max="12791" width="9.42578125" style="10" customWidth="1"/>
    <col min="12792" max="12792" width="9.85546875" style="10" customWidth="1"/>
    <col min="12793" max="12793" width="8.7109375" style="10" customWidth="1"/>
    <col min="12794" max="12794" width="9.28515625" style="10" customWidth="1"/>
    <col min="12795" max="12795" width="8.140625" style="10" customWidth="1"/>
    <col min="12796" max="12796" width="8.28515625" style="10" customWidth="1"/>
    <col min="12797" max="12797" width="9.140625" style="10" customWidth="1"/>
    <col min="12798" max="12798" width="9.85546875" style="10" customWidth="1"/>
    <col min="12799" max="12799" width="10" style="10" customWidth="1"/>
    <col min="12800" max="12800" width="9.7109375" style="10" customWidth="1"/>
    <col min="12801" max="12801" width="7.42578125" style="10" customWidth="1"/>
    <col min="12802" max="12802" width="10" style="10" customWidth="1"/>
    <col min="12803" max="12803" width="12.7109375" style="10" customWidth="1"/>
    <col min="12804" max="13045" width="11.42578125" style="10"/>
    <col min="13046" max="13046" width="29.7109375" style="10" customWidth="1"/>
    <col min="13047" max="13047" width="9.42578125" style="10" customWidth="1"/>
    <col min="13048" max="13048" width="9.85546875" style="10" customWidth="1"/>
    <col min="13049" max="13049" width="8.7109375" style="10" customWidth="1"/>
    <col min="13050" max="13050" width="9.28515625" style="10" customWidth="1"/>
    <col min="13051" max="13051" width="8.140625" style="10" customWidth="1"/>
    <col min="13052" max="13052" width="8.28515625" style="10" customWidth="1"/>
    <col min="13053" max="13053" width="9.140625" style="10" customWidth="1"/>
    <col min="13054" max="13054" width="9.85546875" style="10" customWidth="1"/>
    <col min="13055" max="13055" width="10" style="10" customWidth="1"/>
    <col min="13056" max="13056" width="9.7109375" style="10" customWidth="1"/>
    <col min="13057" max="13057" width="7.42578125" style="10" customWidth="1"/>
    <col min="13058" max="13058" width="10" style="10" customWidth="1"/>
    <col min="13059" max="13059" width="12.7109375" style="10" customWidth="1"/>
    <col min="13060" max="13301" width="11.42578125" style="10"/>
    <col min="13302" max="13302" width="29.7109375" style="10" customWidth="1"/>
    <col min="13303" max="13303" width="9.42578125" style="10" customWidth="1"/>
    <col min="13304" max="13304" width="9.85546875" style="10" customWidth="1"/>
    <col min="13305" max="13305" width="8.7109375" style="10" customWidth="1"/>
    <col min="13306" max="13306" width="9.28515625" style="10" customWidth="1"/>
    <col min="13307" max="13307" width="8.140625" style="10" customWidth="1"/>
    <col min="13308" max="13308" width="8.28515625" style="10" customWidth="1"/>
    <col min="13309" max="13309" width="9.140625" style="10" customWidth="1"/>
    <col min="13310" max="13310" width="9.85546875" style="10" customWidth="1"/>
    <col min="13311" max="13311" width="10" style="10" customWidth="1"/>
    <col min="13312" max="13312" width="9.7109375" style="10" customWidth="1"/>
    <col min="13313" max="13313" width="7.42578125" style="10" customWidth="1"/>
    <col min="13314" max="13314" width="10" style="10" customWidth="1"/>
    <col min="13315" max="13315" width="12.7109375" style="10" customWidth="1"/>
    <col min="13316" max="13557" width="11.42578125" style="10"/>
    <col min="13558" max="13558" width="29.7109375" style="10" customWidth="1"/>
    <col min="13559" max="13559" width="9.42578125" style="10" customWidth="1"/>
    <col min="13560" max="13560" width="9.85546875" style="10" customWidth="1"/>
    <col min="13561" max="13561" width="8.7109375" style="10" customWidth="1"/>
    <col min="13562" max="13562" width="9.28515625" style="10" customWidth="1"/>
    <col min="13563" max="13563" width="8.140625" style="10" customWidth="1"/>
    <col min="13564" max="13564" width="8.28515625" style="10" customWidth="1"/>
    <col min="13565" max="13565" width="9.140625" style="10" customWidth="1"/>
    <col min="13566" max="13566" width="9.85546875" style="10" customWidth="1"/>
    <col min="13567" max="13567" width="10" style="10" customWidth="1"/>
    <col min="13568" max="13568" width="9.7109375" style="10" customWidth="1"/>
    <col min="13569" max="13569" width="7.42578125" style="10" customWidth="1"/>
    <col min="13570" max="13570" width="10" style="10" customWidth="1"/>
    <col min="13571" max="13571" width="12.7109375" style="10" customWidth="1"/>
    <col min="13572" max="13813" width="11.42578125" style="10"/>
    <col min="13814" max="13814" width="29.7109375" style="10" customWidth="1"/>
    <col min="13815" max="13815" width="9.42578125" style="10" customWidth="1"/>
    <col min="13816" max="13816" width="9.85546875" style="10" customWidth="1"/>
    <col min="13817" max="13817" width="8.7109375" style="10" customWidth="1"/>
    <col min="13818" max="13818" width="9.28515625" style="10" customWidth="1"/>
    <col min="13819" max="13819" width="8.140625" style="10" customWidth="1"/>
    <col min="13820" max="13820" width="8.28515625" style="10" customWidth="1"/>
    <col min="13821" max="13821" width="9.140625" style="10" customWidth="1"/>
    <col min="13822" max="13822" width="9.85546875" style="10" customWidth="1"/>
    <col min="13823" max="13823" width="10" style="10" customWidth="1"/>
    <col min="13824" max="13824" width="9.7109375" style="10" customWidth="1"/>
    <col min="13825" max="13825" width="7.42578125" style="10" customWidth="1"/>
    <col min="13826" max="13826" width="10" style="10" customWidth="1"/>
    <col min="13827" max="13827" width="12.7109375" style="10" customWidth="1"/>
    <col min="13828" max="14069" width="11.42578125" style="10"/>
    <col min="14070" max="14070" width="29.7109375" style="10" customWidth="1"/>
    <col min="14071" max="14071" width="9.42578125" style="10" customWidth="1"/>
    <col min="14072" max="14072" width="9.85546875" style="10" customWidth="1"/>
    <col min="14073" max="14073" width="8.7109375" style="10" customWidth="1"/>
    <col min="14074" max="14074" width="9.28515625" style="10" customWidth="1"/>
    <col min="14075" max="14075" width="8.140625" style="10" customWidth="1"/>
    <col min="14076" max="14076" width="8.28515625" style="10" customWidth="1"/>
    <col min="14077" max="14077" width="9.140625" style="10" customWidth="1"/>
    <col min="14078" max="14078" width="9.85546875" style="10" customWidth="1"/>
    <col min="14079" max="14079" width="10" style="10" customWidth="1"/>
    <col min="14080" max="14080" width="9.7109375" style="10" customWidth="1"/>
    <col min="14081" max="14081" width="7.42578125" style="10" customWidth="1"/>
    <col min="14082" max="14082" width="10" style="10" customWidth="1"/>
    <col min="14083" max="14083" width="12.7109375" style="10" customWidth="1"/>
    <col min="14084" max="14325" width="11.42578125" style="10"/>
    <col min="14326" max="14326" width="29.7109375" style="10" customWidth="1"/>
    <col min="14327" max="14327" width="9.42578125" style="10" customWidth="1"/>
    <col min="14328" max="14328" width="9.85546875" style="10" customWidth="1"/>
    <col min="14329" max="14329" width="8.7109375" style="10" customWidth="1"/>
    <col min="14330" max="14330" width="9.28515625" style="10" customWidth="1"/>
    <col min="14331" max="14331" width="8.140625" style="10" customWidth="1"/>
    <col min="14332" max="14332" width="8.28515625" style="10" customWidth="1"/>
    <col min="14333" max="14333" width="9.140625" style="10" customWidth="1"/>
    <col min="14334" max="14334" width="9.85546875" style="10" customWidth="1"/>
    <col min="14335" max="14335" width="10" style="10" customWidth="1"/>
    <col min="14336" max="14336" width="9.7109375" style="10" customWidth="1"/>
    <col min="14337" max="14337" width="7.42578125" style="10" customWidth="1"/>
    <col min="14338" max="14338" width="10" style="10" customWidth="1"/>
    <col min="14339" max="14339" width="12.7109375" style="10" customWidth="1"/>
    <col min="14340" max="14581" width="11.42578125" style="10"/>
    <col min="14582" max="14582" width="29.7109375" style="10" customWidth="1"/>
    <col min="14583" max="14583" width="9.42578125" style="10" customWidth="1"/>
    <col min="14584" max="14584" width="9.85546875" style="10" customWidth="1"/>
    <col min="14585" max="14585" width="8.7109375" style="10" customWidth="1"/>
    <col min="14586" max="14586" width="9.28515625" style="10" customWidth="1"/>
    <col min="14587" max="14587" width="8.140625" style="10" customWidth="1"/>
    <col min="14588" max="14588" width="8.28515625" style="10" customWidth="1"/>
    <col min="14589" max="14589" width="9.140625" style="10" customWidth="1"/>
    <col min="14590" max="14590" width="9.85546875" style="10" customWidth="1"/>
    <col min="14591" max="14591" width="10" style="10" customWidth="1"/>
    <col min="14592" max="14592" width="9.7109375" style="10" customWidth="1"/>
    <col min="14593" max="14593" width="7.42578125" style="10" customWidth="1"/>
    <col min="14594" max="14594" width="10" style="10" customWidth="1"/>
    <col min="14595" max="14595" width="12.7109375" style="10" customWidth="1"/>
    <col min="14596" max="14837" width="11.42578125" style="10"/>
    <col min="14838" max="14838" width="29.7109375" style="10" customWidth="1"/>
    <col min="14839" max="14839" width="9.42578125" style="10" customWidth="1"/>
    <col min="14840" max="14840" width="9.85546875" style="10" customWidth="1"/>
    <col min="14841" max="14841" width="8.7109375" style="10" customWidth="1"/>
    <col min="14842" max="14842" width="9.28515625" style="10" customWidth="1"/>
    <col min="14843" max="14843" width="8.140625" style="10" customWidth="1"/>
    <col min="14844" max="14844" width="8.28515625" style="10" customWidth="1"/>
    <col min="14845" max="14845" width="9.140625" style="10" customWidth="1"/>
    <col min="14846" max="14846" width="9.85546875" style="10" customWidth="1"/>
    <col min="14847" max="14847" width="10" style="10" customWidth="1"/>
    <col min="14848" max="14848" width="9.7109375" style="10" customWidth="1"/>
    <col min="14849" max="14849" width="7.42578125" style="10" customWidth="1"/>
    <col min="14850" max="14850" width="10" style="10" customWidth="1"/>
    <col min="14851" max="14851" width="12.7109375" style="10" customWidth="1"/>
    <col min="14852" max="15093" width="11.42578125" style="10"/>
    <col min="15094" max="15094" width="29.7109375" style="10" customWidth="1"/>
    <col min="15095" max="15095" width="9.42578125" style="10" customWidth="1"/>
    <col min="15096" max="15096" width="9.85546875" style="10" customWidth="1"/>
    <col min="15097" max="15097" width="8.7109375" style="10" customWidth="1"/>
    <col min="15098" max="15098" width="9.28515625" style="10" customWidth="1"/>
    <col min="15099" max="15099" width="8.140625" style="10" customWidth="1"/>
    <col min="15100" max="15100" width="8.28515625" style="10" customWidth="1"/>
    <col min="15101" max="15101" width="9.140625" style="10" customWidth="1"/>
    <col min="15102" max="15102" width="9.85546875" style="10" customWidth="1"/>
    <col min="15103" max="15103" width="10" style="10" customWidth="1"/>
    <col min="15104" max="15104" width="9.7109375" style="10" customWidth="1"/>
    <col min="15105" max="15105" width="7.42578125" style="10" customWidth="1"/>
    <col min="15106" max="15106" width="10" style="10" customWidth="1"/>
    <col min="15107" max="15107" width="12.7109375" style="10" customWidth="1"/>
    <col min="15108" max="15349" width="11.42578125" style="10"/>
    <col min="15350" max="15350" width="29.7109375" style="10" customWidth="1"/>
    <col min="15351" max="15351" width="9.42578125" style="10" customWidth="1"/>
    <col min="15352" max="15352" width="9.85546875" style="10" customWidth="1"/>
    <col min="15353" max="15353" width="8.7109375" style="10" customWidth="1"/>
    <col min="15354" max="15354" width="9.28515625" style="10" customWidth="1"/>
    <col min="15355" max="15355" width="8.140625" style="10" customWidth="1"/>
    <col min="15356" max="15356" width="8.28515625" style="10" customWidth="1"/>
    <col min="15357" max="15357" width="9.140625" style="10" customWidth="1"/>
    <col min="15358" max="15358" width="9.85546875" style="10" customWidth="1"/>
    <col min="15359" max="15359" width="10" style="10" customWidth="1"/>
    <col min="15360" max="15360" width="9.7109375" style="10" customWidth="1"/>
    <col min="15361" max="15361" width="7.42578125" style="10" customWidth="1"/>
    <col min="15362" max="15362" width="10" style="10" customWidth="1"/>
    <col min="15363" max="15363" width="12.7109375" style="10" customWidth="1"/>
    <col min="15364" max="15605" width="11.42578125" style="10"/>
    <col min="15606" max="15606" width="29.7109375" style="10" customWidth="1"/>
    <col min="15607" max="15607" width="9.42578125" style="10" customWidth="1"/>
    <col min="15608" max="15608" width="9.85546875" style="10" customWidth="1"/>
    <col min="15609" max="15609" width="8.7109375" style="10" customWidth="1"/>
    <col min="15610" max="15610" width="9.28515625" style="10" customWidth="1"/>
    <col min="15611" max="15611" width="8.140625" style="10" customWidth="1"/>
    <col min="15612" max="15612" width="8.28515625" style="10" customWidth="1"/>
    <col min="15613" max="15613" width="9.140625" style="10" customWidth="1"/>
    <col min="15614" max="15614" width="9.85546875" style="10" customWidth="1"/>
    <col min="15615" max="15615" width="10" style="10" customWidth="1"/>
    <col min="15616" max="15616" width="9.7109375" style="10" customWidth="1"/>
    <col min="15617" max="15617" width="7.42578125" style="10" customWidth="1"/>
    <col min="15618" max="15618" width="10" style="10" customWidth="1"/>
    <col min="15619" max="15619" width="12.7109375" style="10" customWidth="1"/>
    <col min="15620" max="15861" width="11.42578125" style="10"/>
    <col min="15862" max="15862" width="29.7109375" style="10" customWidth="1"/>
    <col min="15863" max="15863" width="9.42578125" style="10" customWidth="1"/>
    <col min="15864" max="15864" width="9.85546875" style="10" customWidth="1"/>
    <col min="15865" max="15865" width="8.7109375" style="10" customWidth="1"/>
    <col min="15866" max="15866" width="9.28515625" style="10" customWidth="1"/>
    <col min="15867" max="15867" width="8.140625" style="10" customWidth="1"/>
    <col min="15868" max="15868" width="8.28515625" style="10" customWidth="1"/>
    <col min="15869" max="15869" width="9.140625" style="10" customWidth="1"/>
    <col min="15870" max="15870" width="9.85546875" style="10" customWidth="1"/>
    <col min="15871" max="15871" width="10" style="10" customWidth="1"/>
    <col min="15872" max="15872" width="9.7109375" style="10" customWidth="1"/>
    <col min="15873" max="15873" width="7.42578125" style="10" customWidth="1"/>
    <col min="15874" max="15874" width="10" style="10" customWidth="1"/>
    <col min="15875" max="15875" width="12.7109375" style="10" customWidth="1"/>
    <col min="15876" max="16117" width="11.42578125" style="10"/>
    <col min="16118" max="16118" width="29.7109375" style="10" customWidth="1"/>
    <col min="16119" max="16119" width="9.42578125" style="10" customWidth="1"/>
    <col min="16120" max="16120" width="9.85546875" style="10" customWidth="1"/>
    <col min="16121" max="16121" width="8.7109375" style="10" customWidth="1"/>
    <col min="16122" max="16122" width="9.28515625" style="10" customWidth="1"/>
    <col min="16123" max="16123" width="8.140625" style="10" customWidth="1"/>
    <col min="16124" max="16124" width="8.28515625" style="10" customWidth="1"/>
    <col min="16125" max="16125" width="9.140625" style="10" customWidth="1"/>
    <col min="16126" max="16126" width="9.85546875" style="10" customWidth="1"/>
    <col min="16127" max="16127" width="10" style="10" customWidth="1"/>
    <col min="16128" max="16128" width="9.7109375" style="10" customWidth="1"/>
    <col min="16129" max="16129" width="7.42578125" style="10" customWidth="1"/>
    <col min="16130" max="16130" width="10" style="10" customWidth="1"/>
    <col min="16131" max="16131" width="12.7109375" style="10" customWidth="1"/>
    <col min="16132" max="16384" width="11.42578125" style="10"/>
  </cols>
  <sheetData>
    <row r="9" spans="1:15" ht="30" customHeight="1" x14ac:dyDescent="0.2">
      <c r="A9" s="370" t="s">
        <v>190</v>
      </c>
      <c r="B9" s="370"/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171"/>
    </row>
    <row r="11" spans="1:15" ht="15.75" thickBot="1" x14ac:dyDescent="0.25">
      <c r="A11" s="11" t="s">
        <v>8</v>
      </c>
      <c r="B11" s="12"/>
      <c r="C11" s="12"/>
    </row>
    <row r="12" spans="1:15" ht="36" customHeight="1" x14ac:dyDescent="0.2">
      <c r="A12" s="261" t="s">
        <v>0</v>
      </c>
      <c r="B12" s="262" t="s">
        <v>173</v>
      </c>
      <c r="C12" s="263" t="s">
        <v>179</v>
      </c>
    </row>
    <row r="13" spans="1:15" ht="30.95" customHeight="1" x14ac:dyDescent="0.2">
      <c r="A13" s="264" t="s">
        <v>21</v>
      </c>
      <c r="B13" s="265">
        <v>834</v>
      </c>
      <c r="C13" s="266">
        <v>1205</v>
      </c>
    </row>
    <row r="14" spans="1:15" ht="30.95" customHeight="1" x14ac:dyDescent="0.2">
      <c r="A14" s="267" t="s">
        <v>22</v>
      </c>
      <c r="B14" s="268">
        <v>165</v>
      </c>
      <c r="C14" s="266">
        <v>336</v>
      </c>
    </row>
    <row r="15" spans="1:15" ht="30.95" customHeight="1" x14ac:dyDescent="0.2">
      <c r="A15" s="267"/>
      <c r="B15" s="269"/>
      <c r="C15" s="266"/>
      <c r="E15" s="13"/>
      <c r="F15" s="13"/>
      <c r="G15" s="13"/>
      <c r="H15" s="13"/>
      <c r="I15" s="13"/>
    </row>
    <row r="16" spans="1:15" ht="12.75" customHeight="1" x14ac:dyDescent="0.2">
      <c r="A16" s="270"/>
      <c r="B16" s="271"/>
      <c r="C16" s="272"/>
    </row>
    <row r="17" spans="1:3" ht="30.95" customHeight="1" x14ac:dyDescent="0.2">
      <c r="A17" s="273" t="s">
        <v>5</v>
      </c>
      <c r="B17" s="274">
        <f t="shared" ref="B17" si="0">B13+B14+B15</f>
        <v>999</v>
      </c>
      <c r="C17" s="275">
        <f>C13+C14+C15</f>
        <v>1541</v>
      </c>
    </row>
    <row r="18" spans="1:3" ht="30.95" customHeight="1" x14ac:dyDescent="0.2">
      <c r="A18" s="15"/>
      <c r="B18" s="16"/>
      <c r="C18" s="16"/>
    </row>
    <row r="19" spans="1:3" ht="30.95" customHeight="1" x14ac:dyDescent="0.2"/>
    <row r="20" spans="1:3" ht="30.95" customHeight="1" thickBot="1" x14ac:dyDescent="0.25"/>
    <row r="21" spans="1:3" ht="30.95" customHeight="1" x14ac:dyDescent="0.2">
      <c r="A21" s="340" t="s">
        <v>143</v>
      </c>
      <c r="B21" s="341">
        <v>128</v>
      </c>
    </row>
    <row r="22" spans="1:3" ht="30.95" customHeight="1" x14ac:dyDescent="0.2">
      <c r="A22" s="342" t="s">
        <v>144</v>
      </c>
      <c r="B22" s="343">
        <v>13</v>
      </c>
      <c r="C22" s="16"/>
    </row>
    <row r="23" spans="1:3" ht="30.95" customHeight="1" x14ac:dyDescent="0.2">
      <c r="A23" s="342" t="s">
        <v>141</v>
      </c>
      <c r="B23" s="343">
        <v>1281</v>
      </c>
      <c r="C23" s="16"/>
    </row>
    <row r="24" spans="1:3" ht="4.5" customHeight="1" x14ac:dyDescent="0.2">
      <c r="A24" s="342"/>
      <c r="B24" s="343"/>
      <c r="C24" s="16"/>
    </row>
    <row r="25" spans="1:3" ht="30.95" customHeight="1" thickBot="1" x14ac:dyDescent="0.25">
      <c r="A25" s="344" t="s">
        <v>142</v>
      </c>
      <c r="B25" s="345">
        <v>119</v>
      </c>
      <c r="C25" s="16"/>
    </row>
    <row r="26" spans="1:3" ht="30.95" customHeight="1" x14ac:dyDescent="0.2">
      <c r="A26" s="15"/>
      <c r="B26" s="16"/>
      <c r="C26" s="16"/>
    </row>
  </sheetData>
  <mergeCells count="1">
    <mergeCell ref="A9:N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28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7"/>
  <sheetViews>
    <sheetView view="pageLayout" topLeftCell="A7" zoomScaleNormal="100" workbookViewId="0">
      <selection activeCell="B33" sqref="B33"/>
    </sheetView>
  </sheetViews>
  <sheetFormatPr baseColWidth="10" defaultColWidth="11.42578125" defaultRowHeight="12.75" x14ac:dyDescent="0.2"/>
  <cols>
    <col min="1" max="1" width="5.140625" customWidth="1"/>
    <col min="2" max="2" width="18.28515625" customWidth="1"/>
    <col min="3" max="3" width="16.5703125" customWidth="1"/>
    <col min="4" max="4" width="14.85546875" customWidth="1"/>
    <col min="5" max="5" width="18.7109375" customWidth="1"/>
    <col min="6" max="6" width="15.28515625" customWidth="1"/>
    <col min="7" max="7" width="16" customWidth="1"/>
    <col min="8" max="8" width="13.140625" customWidth="1"/>
    <col min="9" max="9" width="14.7109375" customWidth="1"/>
  </cols>
  <sheetData>
    <row r="3" spans="2:11" x14ac:dyDescent="0.2">
      <c r="C3" s="370" t="s">
        <v>165</v>
      </c>
      <c r="D3" s="370"/>
      <c r="E3" s="370"/>
      <c r="F3" s="370"/>
      <c r="G3" s="370"/>
      <c r="H3" s="370"/>
      <c r="I3" s="370"/>
    </row>
    <row r="4" spans="2:11" x14ac:dyDescent="0.2">
      <c r="C4" s="370"/>
      <c r="D4" s="370"/>
      <c r="E4" s="370"/>
      <c r="F4" s="370"/>
      <c r="G4" s="370"/>
      <c r="H4" s="370"/>
      <c r="I4" s="370"/>
    </row>
    <row r="5" spans="2:11" x14ac:dyDescent="0.2">
      <c r="C5" s="370"/>
      <c r="D5" s="370"/>
      <c r="E5" s="370"/>
      <c r="F5" s="370"/>
      <c r="G5" s="370"/>
      <c r="H5" s="370"/>
      <c r="I5" s="370"/>
    </row>
    <row r="8" spans="2:11" ht="18" thickBot="1" x14ac:dyDescent="0.35">
      <c r="B8" s="213"/>
      <c r="C8" s="213"/>
      <c r="D8" s="213"/>
      <c r="E8" s="213"/>
      <c r="F8" s="213"/>
      <c r="G8" s="213"/>
      <c r="H8" s="213"/>
      <c r="I8" s="213"/>
      <c r="J8" s="213"/>
      <c r="K8" s="213"/>
    </row>
    <row r="9" spans="2:11" s="196" customFormat="1" ht="33" customHeight="1" thickBot="1" x14ac:dyDescent="0.35">
      <c r="B9" s="324" t="s">
        <v>34</v>
      </c>
      <c r="C9" s="325" t="s">
        <v>145</v>
      </c>
      <c r="D9" s="326" t="s">
        <v>146</v>
      </c>
      <c r="E9" s="326" t="s">
        <v>147</v>
      </c>
      <c r="F9" s="327" t="s">
        <v>148</v>
      </c>
      <c r="G9" s="327" t="s">
        <v>149</v>
      </c>
      <c r="H9" s="328" t="s">
        <v>150</v>
      </c>
      <c r="I9" s="329" t="s">
        <v>156</v>
      </c>
      <c r="J9" s="216"/>
      <c r="K9" s="216"/>
    </row>
    <row r="10" spans="2:11" ht="18" thickBot="1" x14ac:dyDescent="0.35">
      <c r="B10" s="243" t="s">
        <v>141</v>
      </c>
      <c r="C10" s="217">
        <v>590</v>
      </c>
      <c r="D10" s="217">
        <v>10</v>
      </c>
      <c r="E10" s="217">
        <v>2</v>
      </c>
      <c r="F10" s="217">
        <v>2</v>
      </c>
      <c r="G10" s="217">
        <v>18</v>
      </c>
      <c r="H10" s="239">
        <v>7</v>
      </c>
      <c r="I10" s="248">
        <f>SUM(C10:H10)</f>
        <v>629</v>
      </c>
      <c r="J10" s="213"/>
      <c r="K10" s="213"/>
    </row>
    <row r="11" spans="2:11" ht="10.5" customHeight="1" thickBot="1" x14ac:dyDescent="0.35">
      <c r="B11" s="244"/>
      <c r="C11" s="214"/>
      <c r="D11" s="214"/>
      <c r="E11" s="214"/>
      <c r="F11" s="214"/>
      <c r="G11" s="214"/>
      <c r="H11" s="225"/>
      <c r="I11" s="248"/>
      <c r="J11" s="213"/>
      <c r="K11" s="213"/>
    </row>
    <row r="12" spans="2:11" ht="18" thickBot="1" x14ac:dyDescent="0.35">
      <c r="B12" s="244" t="s">
        <v>142</v>
      </c>
      <c r="C12" s="214">
        <v>12</v>
      </c>
      <c r="D12" s="214">
        <v>1</v>
      </c>
      <c r="E12" s="214">
        <v>2</v>
      </c>
      <c r="F12" s="214">
        <v>2</v>
      </c>
      <c r="G12" s="214">
        <v>0</v>
      </c>
      <c r="H12" s="225">
        <v>1</v>
      </c>
      <c r="I12" s="248">
        <f>SUM(C12:H12)</f>
        <v>18</v>
      </c>
      <c r="J12" s="213"/>
      <c r="K12" s="213"/>
    </row>
    <row r="13" spans="2:11" ht="6.75" customHeight="1" thickBot="1" x14ac:dyDescent="0.35">
      <c r="B13" s="244"/>
      <c r="C13" s="214"/>
      <c r="D13" s="214"/>
      <c r="E13" s="214"/>
      <c r="F13" s="214"/>
      <c r="G13" s="214"/>
      <c r="H13" s="225"/>
      <c r="I13" s="248"/>
      <c r="J13" s="213"/>
      <c r="K13" s="213"/>
    </row>
    <row r="14" spans="2:11" ht="18" thickBot="1" x14ac:dyDescent="0.35">
      <c r="B14" s="244" t="s">
        <v>143</v>
      </c>
      <c r="C14" s="214">
        <v>0</v>
      </c>
      <c r="D14" s="214">
        <v>0</v>
      </c>
      <c r="E14" s="214">
        <v>124</v>
      </c>
      <c r="F14" s="214">
        <v>0</v>
      </c>
      <c r="G14" s="214">
        <v>0</v>
      </c>
      <c r="H14" s="225">
        <v>0</v>
      </c>
      <c r="I14" s="248">
        <f>SUM(C14:H14)</f>
        <v>124</v>
      </c>
      <c r="J14" s="213"/>
      <c r="K14" s="213"/>
    </row>
    <row r="15" spans="2:11" ht="9" customHeight="1" thickBot="1" x14ac:dyDescent="0.35">
      <c r="B15" s="244"/>
      <c r="C15" s="214"/>
      <c r="D15" s="214"/>
      <c r="E15" s="214"/>
      <c r="F15" s="214"/>
      <c r="G15" s="214"/>
      <c r="H15" s="225"/>
      <c r="I15" s="248"/>
      <c r="J15" s="213"/>
      <c r="K15" s="213"/>
    </row>
    <row r="16" spans="2:11" ht="18" thickBot="1" x14ac:dyDescent="0.35">
      <c r="B16" s="245" t="s">
        <v>144</v>
      </c>
      <c r="C16" s="246">
        <v>0</v>
      </c>
      <c r="D16" s="246">
        <v>0</v>
      </c>
      <c r="E16" s="246">
        <v>15</v>
      </c>
      <c r="F16" s="246">
        <v>0</v>
      </c>
      <c r="G16" s="246">
        <v>0</v>
      </c>
      <c r="H16" s="247">
        <v>0</v>
      </c>
      <c r="I16" s="248">
        <f>SUM(C16:H16)</f>
        <v>15</v>
      </c>
      <c r="J16" s="213"/>
      <c r="K16" s="213"/>
    </row>
    <row r="17" spans="2:11" ht="36" customHeight="1" x14ac:dyDescent="0.3">
      <c r="B17" s="222"/>
      <c r="C17" s="240">
        <f>SUM(C10:C16)</f>
        <v>602</v>
      </c>
      <c r="D17" s="241">
        <f t="shared" ref="D17:H17" si="0">SUM(D10:D16)</f>
        <v>11</v>
      </c>
      <c r="E17" s="241">
        <f t="shared" si="0"/>
        <v>143</v>
      </c>
      <c r="F17" s="241">
        <f t="shared" si="0"/>
        <v>4</v>
      </c>
      <c r="G17" s="241">
        <f t="shared" si="0"/>
        <v>18</v>
      </c>
      <c r="H17" s="242">
        <f t="shared" si="0"/>
        <v>8</v>
      </c>
      <c r="I17" s="248">
        <f>SUM(C17:H17)</f>
        <v>786</v>
      </c>
      <c r="J17" s="213"/>
      <c r="K17" s="213"/>
    </row>
    <row r="18" spans="2:11" ht="17.25" x14ac:dyDescent="0.3">
      <c r="B18" s="213"/>
      <c r="C18" s="213"/>
      <c r="D18" s="213"/>
      <c r="E18" s="213"/>
      <c r="F18" s="213"/>
      <c r="G18" s="213"/>
      <c r="H18" s="213"/>
      <c r="I18" s="213"/>
      <c r="J18" s="213"/>
      <c r="K18" s="213"/>
    </row>
    <row r="19" spans="2:11" ht="17.25" x14ac:dyDescent="0.3">
      <c r="B19" s="213"/>
      <c r="C19" s="213"/>
      <c r="D19" s="213"/>
      <c r="E19" s="213"/>
      <c r="F19" s="213"/>
      <c r="G19" s="213"/>
      <c r="H19" s="213"/>
      <c r="I19" s="213"/>
      <c r="J19" s="213"/>
      <c r="K19" s="213"/>
    </row>
    <row r="20" spans="2:11" ht="17.25" x14ac:dyDescent="0.3">
      <c r="B20" s="213"/>
      <c r="C20" s="213"/>
      <c r="D20" s="213"/>
      <c r="E20" s="213"/>
      <c r="F20" s="213"/>
      <c r="G20" s="213"/>
      <c r="H20" s="213"/>
      <c r="I20" s="213"/>
      <c r="J20" s="213"/>
      <c r="K20" s="213"/>
    </row>
    <row r="21" spans="2:11" ht="17.25" x14ac:dyDescent="0.3">
      <c r="B21" s="213"/>
      <c r="C21" s="213"/>
      <c r="D21" s="213"/>
      <c r="E21" s="213"/>
      <c r="F21" s="213"/>
      <c r="G21" s="213"/>
      <c r="H21" s="213"/>
      <c r="I21" s="213"/>
      <c r="J21" s="213"/>
      <c r="K21" s="213"/>
    </row>
    <row r="22" spans="2:11" ht="17.25" x14ac:dyDescent="0.3">
      <c r="B22" s="213"/>
      <c r="C22" s="213"/>
      <c r="D22" s="213"/>
      <c r="E22" s="213"/>
      <c r="F22" s="213"/>
      <c r="G22" s="213"/>
      <c r="H22" s="213"/>
      <c r="I22" s="213"/>
      <c r="J22" s="213"/>
      <c r="K22" s="213"/>
    </row>
    <row r="23" spans="2:11" ht="17.25" x14ac:dyDescent="0.3">
      <c r="B23" s="213"/>
      <c r="C23" s="213"/>
      <c r="D23" s="213"/>
      <c r="E23" s="213"/>
      <c r="F23" s="213"/>
      <c r="G23" s="213"/>
      <c r="H23" s="213"/>
      <c r="I23" s="213"/>
      <c r="J23" s="213"/>
      <c r="K23" s="213"/>
    </row>
    <row r="24" spans="2:11" ht="17.25" x14ac:dyDescent="0.3">
      <c r="B24" s="213"/>
      <c r="C24" s="213"/>
      <c r="D24" s="213"/>
      <c r="E24" s="213"/>
      <c r="F24" s="213"/>
      <c r="G24" s="213"/>
      <c r="H24" s="213"/>
      <c r="I24" s="213"/>
      <c r="J24" s="213"/>
      <c r="K24" s="213"/>
    </row>
    <row r="25" spans="2:11" ht="17.25" x14ac:dyDescent="0.3">
      <c r="B25" s="213"/>
      <c r="C25" s="213"/>
      <c r="D25" s="213"/>
      <c r="E25" s="213"/>
      <c r="F25" s="213"/>
      <c r="G25" s="213"/>
      <c r="H25" s="213"/>
      <c r="I25" s="213"/>
      <c r="J25" s="213"/>
      <c r="K25" s="213"/>
    </row>
    <row r="26" spans="2:11" ht="17.25" x14ac:dyDescent="0.3">
      <c r="J26" s="213"/>
      <c r="K26" s="213"/>
    </row>
    <row r="27" spans="2:11" ht="17.25" x14ac:dyDescent="0.3">
      <c r="J27" s="213"/>
      <c r="K27" s="213"/>
    </row>
  </sheetData>
  <mergeCells count="1">
    <mergeCell ref="C3:I5"/>
  </mergeCells>
  <pageMargins left="0.23622047244094491" right="0.19685039370078741" top="0.74803149606299213" bottom="0.74803149606299213" header="0.31496062992125984" footer="0.31496062992125984"/>
  <pageSetup scale="90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2"/>
  <sheetViews>
    <sheetView view="pageLayout" topLeftCell="A13" zoomScaleNormal="100" workbookViewId="0">
      <selection activeCell="D12" sqref="D12"/>
    </sheetView>
  </sheetViews>
  <sheetFormatPr baseColWidth="10" defaultColWidth="11.42578125" defaultRowHeight="12.75" x14ac:dyDescent="0.2"/>
  <cols>
    <col min="1" max="1" width="5.28515625" customWidth="1"/>
    <col min="2" max="2" width="22" customWidth="1"/>
    <col min="3" max="3" width="16.5703125" customWidth="1"/>
    <col min="5" max="5" width="17.42578125" customWidth="1"/>
  </cols>
  <sheetData>
    <row r="5" spans="1:9" ht="12.75" customHeight="1" x14ac:dyDescent="0.2">
      <c r="A5" s="371" t="s">
        <v>153</v>
      </c>
      <c r="B5" s="371"/>
      <c r="C5" s="371"/>
      <c r="D5" s="371"/>
      <c r="E5" s="371"/>
      <c r="F5" s="371"/>
      <c r="G5" s="371"/>
      <c r="H5" s="371"/>
      <c r="I5" s="371"/>
    </row>
    <row r="6" spans="1:9" ht="43.5" customHeight="1" x14ac:dyDescent="0.2">
      <c r="A6" s="371"/>
      <c r="B6" s="371"/>
      <c r="C6" s="371"/>
      <c r="D6" s="371"/>
      <c r="E6" s="371"/>
      <c r="F6" s="371"/>
      <c r="G6" s="371"/>
      <c r="H6" s="371"/>
      <c r="I6" s="371"/>
    </row>
    <row r="7" spans="1:9" ht="13.5" thickBot="1" x14ac:dyDescent="0.25"/>
    <row r="8" spans="1:9" ht="18" thickBot="1" x14ac:dyDescent="0.35">
      <c r="B8" t="s">
        <v>34</v>
      </c>
      <c r="C8" s="223" t="s">
        <v>156</v>
      </c>
      <c r="D8" s="17"/>
      <c r="E8" s="17"/>
    </row>
    <row r="9" spans="1:9" ht="18" thickBot="1" x14ac:dyDescent="0.35">
      <c r="C9" s="223" t="s">
        <v>157</v>
      </c>
    </row>
    <row r="10" spans="1:9" ht="17.25" x14ac:dyDescent="0.3">
      <c r="B10" s="190"/>
      <c r="C10" s="224"/>
      <c r="D10" s="213"/>
    </row>
    <row r="11" spans="1:9" ht="17.25" x14ac:dyDescent="0.3">
      <c r="B11" s="215" t="s">
        <v>138</v>
      </c>
      <c r="C11" s="225">
        <v>1385</v>
      </c>
      <c r="D11" s="213"/>
    </row>
    <row r="12" spans="1:9" ht="17.25" x14ac:dyDescent="0.3">
      <c r="B12" s="215" t="s">
        <v>139</v>
      </c>
      <c r="C12" s="225">
        <v>246</v>
      </c>
      <c r="D12" s="213"/>
    </row>
    <row r="13" spans="1:9" ht="13.5" customHeight="1" x14ac:dyDescent="0.3">
      <c r="B13" s="215"/>
      <c r="C13" s="225"/>
      <c r="D13" s="213"/>
    </row>
    <row r="14" spans="1:9" ht="62.25" customHeight="1" x14ac:dyDescent="0.3">
      <c r="B14" s="252" t="s">
        <v>172</v>
      </c>
      <c r="C14" s="253">
        <v>127</v>
      </c>
      <c r="D14" s="213"/>
    </row>
    <row r="15" spans="1:9" ht="17.25" x14ac:dyDescent="0.3">
      <c r="B15" s="226" t="s">
        <v>140</v>
      </c>
      <c r="C15" s="227">
        <v>288</v>
      </c>
      <c r="D15" s="213"/>
    </row>
    <row r="16" spans="1:9" ht="17.25" x14ac:dyDescent="0.3">
      <c r="B16" s="212"/>
      <c r="D16" s="213"/>
    </row>
    <row r="17" spans="2:4" ht="17.25" x14ac:dyDescent="0.3">
      <c r="B17" s="212"/>
      <c r="D17" s="213"/>
    </row>
    <row r="18" spans="2:4" x14ac:dyDescent="0.2">
      <c r="C18" s="331"/>
    </row>
    <row r="19" spans="2:4" x14ac:dyDescent="0.2">
      <c r="C19" s="331"/>
    </row>
    <row r="20" spans="2:4" x14ac:dyDescent="0.2">
      <c r="D20" s="196"/>
    </row>
    <row r="21" spans="2:4" x14ac:dyDescent="0.2">
      <c r="D21" s="196"/>
    </row>
    <row r="22" spans="2:4" x14ac:dyDescent="0.2">
      <c r="D22" s="346"/>
    </row>
  </sheetData>
  <mergeCells count="1">
    <mergeCell ref="A5:I6"/>
  </mergeCells>
  <pageMargins left="0.7" right="0.7" top="0.75" bottom="0.75" header="0.3" footer="0.3"/>
  <pageSetup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D62"/>
  <sheetViews>
    <sheetView showGridLines="0" topLeftCell="A10" workbookViewId="0">
      <selection activeCell="L32" sqref="L32"/>
    </sheetView>
  </sheetViews>
  <sheetFormatPr baseColWidth="10" defaultColWidth="11.42578125" defaultRowHeight="12.75" x14ac:dyDescent="0.2"/>
  <cols>
    <col min="1" max="1" width="6.5703125" customWidth="1"/>
    <col min="2" max="2" width="16.85546875" customWidth="1"/>
    <col min="3" max="3" width="16.5703125" hidden="1" customWidth="1"/>
    <col min="4" max="4" width="15.5703125" hidden="1" customWidth="1"/>
    <col min="5" max="5" width="14.140625" customWidth="1"/>
    <col min="6" max="6" width="14.28515625" customWidth="1"/>
    <col min="7" max="7" width="11.42578125" style="18"/>
    <col min="8" max="8" width="5.7109375" style="31" customWidth="1"/>
    <col min="9" max="9" width="11.42578125" style="31"/>
    <col min="10" max="21" width="5.7109375" customWidth="1"/>
    <col min="24" max="24" width="10.140625" customWidth="1"/>
    <col min="25" max="25" width="13.42578125" customWidth="1"/>
    <col min="26" max="26" width="19.5703125" customWidth="1"/>
    <col min="27" max="27" width="17" customWidth="1"/>
    <col min="28" max="28" width="15.140625" customWidth="1"/>
  </cols>
  <sheetData>
    <row r="5" spans="2:30" x14ac:dyDescent="0.2">
      <c r="B5" s="17"/>
    </row>
    <row r="6" spans="2:30" ht="13.5" customHeight="1" thickBot="1" x14ac:dyDescent="0.3">
      <c r="B6" s="17"/>
      <c r="Y6" s="372" t="s">
        <v>119</v>
      </c>
      <c r="Z6" s="372"/>
      <c r="AA6" s="372"/>
      <c r="AB6" s="372"/>
      <c r="AC6" s="372"/>
      <c r="AD6" s="172"/>
    </row>
    <row r="7" spans="2:30" ht="18.75" customHeight="1" x14ac:dyDescent="0.25">
      <c r="B7" s="380" t="s">
        <v>31</v>
      </c>
      <c r="C7" s="381"/>
      <c r="D7" s="381"/>
      <c r="E7" s="381"/>
      <c r="F7" s="381"/>
      <c r="G7" s="382"/>
      <c r="H7" s="35"/>
      <c r="I7" s="35"/>
      <c r="Y7" s="372"/>
      <c r="Z7" s="372"/>
      <c r="AA7" s="372"/>
      <c r="AB7" s="372"/>
      <c r="AC7" s="372"/>
      <c r="AD7" s="172"/>
    </row>
    <row r="8" spans="2:30" ht="22.5" customHeight="1" x14ac:dyDescent="0.2">
      <c r="B8" s="383" t="s">
        <v>191</v>
      </c>
      <c r="C8" s="384"/>
      <c r="D8" s="384"/>
      <c r="E8" s="384"/>
      <c r="F8" s="384"/>
      <c r="G8" s="385"/>
      <c r="H8" s="36"/>
      <c r="I8" s="36"/>
    </row>
    <row r="9" spans="2:30" ht="15" customHeight="1" thickBot="1" x14ac:dyDescent="0.25">
      <c r="B9" s="257"/>
      <c r="C9" s="258"/>
      <c r="D9" s="258"/>
      <c r="E9" s="258"/>
      <c r="F9" s="258"/>
      <c r="G9" s="259"/>
      <c r="H9" s="34"/>
      <c r="I9" s="34"/>
    </row>
    <row r="10" spans="2:30" s="31" customFormat="1" ht="9" customHeight="1" thickBot="1" x14ac:dyDescent="0.3">
      <c r="B10" s="32"/>
      <c r="C10" s="33"/>
      <c r="D10" s="33"/>
      <c r="E10" s="33"/>
      <c r="F10" s="33"/>
      <c r="G10" s="33"/>
      <c r="H10" s="34"/>
      <c r="I10" s="34"/>
      <c r="Y10" s="173"/>
      <c r="Z10" s="173"/>
      <c r="AA10" s="173"/>
      <c r="AB10" s="173"/>
      <c r="AC10" s="173"/>
      <c r="AD10" s="173"/>
    </row>
    <row r="11" spans="2:30" s="31" customFormat="1" ht="26.25" customHeight="1" thickBot="1" x14ac:dyDescent="0.25">
      <c r="B11" s="374" t="s">
        <v>30</v>
      </c>
      <c r="C11" s="375"/>
      <c r="D11" s="375"/>
      <c r="E11" s="375"/>
      <c r="F11" s="375"/>
      <c r="G11" s="376"/>
      <c r="H11" s="37"/>
      <c r="I11" s="37"/>
      <c r="Z11" s="178" t="s">
        <v>34</v>
      </c>
      <c r="AA11" s="179" t="s">
        <v>30</v>
      </c>
      <c r="AB11" s="179" t="s">
        <v>32</v>
      </c>
    </row>
    <row r="12" spans="2:30" ht="9.75" customHeight="1" thickBot="1" x14ac:dyDescent="0.25">
      <c r="B12" s="27"/>
      <c r="C12" s="27"/>
      <c r="D12" s="27"/>
      <c r="E12" s="27"/>
      <c r="F12" s="27"/>
      <c r="G12" s="27"/>
      <c r="H12" s="37"/>
      <c r="I12" s="37"/>
      <c r="Z12" s="180" t="s">
        <v>120</v>
      </c>
      <c r="AA12" s="174">
        <v>3</v>
      </c>
      <c r="AB12" s="181">
        <v>2</v>
      </c>
    </row>
    <row r="13" spans="2:30" ht="31.5" customHeight="1" thickBot="1" x14ac:dyDescent="0.25">
      <c r="B13" t="s">
        <v>34</v>
      </c>
      <c r="C13" s="28" t="s">
        <v>26</v>
      </c>
      <c r="D13" s="21" t="s">
        <v>118</v>
      </c>
      <c r="E13" s="21" t="s">
        <v>28</v>
      </c>
      <c r="F13" s="29" t="s">
        <v>29</v>
      </c>
      <c r="G13" s="30" t="s">
        <v>5</v>
      </c>
      <c r="H13" s="38"/>
      <c r="I13" s="38"/>
      <c r="Z13" s="182"/>
      <c r="AA13" s="175"/>
      <c r="AB13" s="183"/>
    </row>
    <row r="14" spans="2:30" ht="24" customHeight="1" x14ac:dyDescent="0.2">
      <c r="B14" s="22" t="s">
        <v>23</v>
      </c>
      <c r="C14" s="44"/>
      <c r="D14" s="44"/>
      <c r="E14" s="44">
        <v>16</v>
      </c>
      <c r="F14" s="44">
        <v>18</v>
      </c>
      <c r="G14" s="39">
        <f>Tabla8[[#This Row],[JUZGADO IV]]+Tabla8[[#This Row],[JUZGADO III]]+Tabla8[[#This Row],[COLEGIADO]]+Tabla8[[#This Row],[ASUNTOS INTERNOS]]</f>
        <v>34</v>
      </c>
      <c r="H14" s="34"/>
      <c r="I14" s="34"/>
      <c r="Z14" s="182" t="s">
        <v>24</v>
      </c>
      <c r="AA14" s="176">
        <v>0</v>
      </c>
      <c r="AB14" s="183">
        <v>4</v>
      </c>
    </row>
    <row r="15" spans="2:30" ht="24" customHeight="1" x14ac:dyDescent="0.2">
      <c r="B15" s="23" t="s">
        <v>33</v>
      </c>
      <c r="C15" s="122"/>
      <c r="D15" s="123">
        <f>(D14*100%/G14)</f>
        <v>0</v>
      </c>
      <c r="E15" s="123">
        <f>(E14*100%/G14)</f>
        <v>0.47058823529411764</v>
      </c>
      <c r="F15" s="123">
        <f>(F14*100%/G14)</f>
        <v>0.52941176470588236</v>
      </c>
      <c r="G15" s="124">
        <f>Tabla8[[#This Row],[JUZGADO IV]]+Tabla8[[#This Row],[JUZGADO III]]+Tabla8[[#This Row],[COLEGIADO]]+Tabla8[[#This Row],[ASUNTOS INTERNOS]]</f>
        <v>1</v>
      </c>
      <c r="H15" s="34"/>
      <c r="I15" s="34"/>
      <c r="Z15" s="182"/>
      <c r="AA15" s="175"/>
      <c r="AB15" s="183"/>
    </row>
    <row r="16" spans="2:30" ht="24" customHeight="1" x14ac:dyDescent="0.2">
      <c r="B16" s="23" t="s">
        <v>24</v>
      </c>
      <c r="C16" s="45"/>
      <c r="D16" s="45"/>
      <c r="E16" s="45">
        <v>0</v>
      </c>
      <c r="F16" s="45">
        <v>0</v>
      </c>
      <c r="G16" s="40">
        <f>Tabla8[[#This Row],[JUZGADO IV]]+Tabla8[[#This Row],[JUZGADO III]]+Tabla8[[#This Row],[COLEGIADO]]+Tabla8[[#This Row],[ASUNTOS INTERNOS]]</f>
        <v>0</v>
      </c>
      <c r="H16" s="34"/>
      <c r="I16" s="34"/>
      <c r="Z16" s="182" t="s">
        <v>25</v>
      </c>
      <c r="AA16" s="176">
        <v>1</v>
      </c>
      <c r="AB16" s="183">
        <v>0</v>
      </c>
    </row>
    <row r="17" spans="2:28" ht="24" customHeight="1" thickBot="1" x14ac:dyDescent="0.25">
      <c r="B17" s="23" t="s">
        <v>33</v>
      </c>
      <c r="C17" s="122"/>
      <c r="D17" s="122" t="e">
        <f>(D16*100%/G16)</f>
        <v>#DIV/0!</v>
      </c>
      <c r="E17" s="122" t="e">
        <f>(E16*100%/G16)</f>
        <v>#DIV/0!</v>
      </c>
      <c r="F17" s="122" t="e">
        <f>(F16*100%/G16)</f>
        <v>#DIV/0!</v>
      </c>
      <c r="G17" s="124" t="e">
        <f>Tabla8[[#This Row],[JUZGADO IV]]+Tabla8[[#This Row],[JUZGADO III]]+Tabla8[[#This Row],[COLEGIADO]]+Tabla8[[#This Row],[ASUNTOS INTERNOS]]</f>
        <v>#DIV/0!</v>
      </c>
      <c r="H17" s="34"/>
      <c r="I17" s="34"/>
      <c r="Z17" s="184"/>
      <c r="AA17" s="177"/>
      <c r="AB17" s="185"/>
    </row>
    <row r="18" spans="2:28" ht="24" customHeight="1" thickBot="1" x14ac:dyDescent="0.3">
      <c r="B18" s="23" t="s">
        <v>25</v>
      </c>
      <c r="C18" s="45"/>
      <c r="D18" s="45"/>
      <c r="E18" s="45">
        <v>12</v>
      </c>
      <c r="F18" s="45">
        <v>11</v>
      </c>
      <c r="G18" s="40">
        <f>Tabla8[[#This Row],[JUZGADO IV]]+Tabla8[[#This Row],[JUZGADO III]]+Tabla8[[#This Row],[ASUNTOS INTERNOS]]</f>
        <v>23</v>
      </c>
      <c r="H18" s="34"/>
      <c r="I18" s="34"/>
      <c r="Z18" s="186" t="s">
        <v>121</v>
      </c>
      <c r="AA18" s="187">
        <f>AA16+AA14+AA12</f>
        <v>4</v>
      </c>
      <c r="AB18" s="188">
        <f>AB16+AB14+AB12</f>
        <v>6</v>
      </c>
    </row>
    <row r="19" spans="2:28" ht="24" customHeight="1" thickBot="1" x14ac:dyDescent="0.25">
      <c r="B19" s="23" t="s">
        <v>33</v>
      </c>
      <c r="C19" s="125"/>
      <c r="D19" s="125">
        <f>(D18*100%/G18)</f>
        <v>0</v>
      </c>
      <c r="E19" s="125">
        <f>(E18*100%/G18)</f>
        <v>0.52173913043478259</v>
      </c>
      <c r="F19" s="125">
        <f>(F18*100%/G18)</f>
        <v>0.47826086956521741</v>
      </c>
      <c r="G19" s="126">
        <f>Tabla8[[#This Row],[JUZGADO IV]]+Tabla8[[#This Row],[JUZGADO III]]+Tabla8[[#This Row],[COLEGIADO]]+Tabla8[[#This Row],[ASUNTOS INTERNOS]]</f>
        <v>1</v>
      </c>
      <c r="H19" s="34"/>
      <c r="I19" s="34"/>
    </row>
    <row r="20" spans="2:28" ht="12" customHeight="1" thickBot="1" x14ac:dyDescent="0.25">
      <c r="B20" s="25"/>
      <c r="C20" s="120"/>
      <c r="D20" s="120"/>
      <c r="E20" s="120"/>
      <c r="F20" s="120"/>
      <c r="G20" s="41"/>
      <c r="H20" s="34"/>
      <c r="I20" s="34"/>
    </row>
    <row r="21" spans="2:28" ht="24" customHeight="1" thickBot="1" x14ac:dyDescent="0.25">
      <c r="B21" s="26" t="s">
        <v>151</v>
      </c>
      <c r="C21" s="121"/>
      <c r="D21" s="121">
        <f t="shared" ref="D21" si="0">D14+D16+D18</f>
        <v>0</v>
      </c>
      <c r="E21" s="121">
        <f>E14+E16+E18</f>
        <v>28</v>
      </c>
      <c r="F21" s="121">
        <f>F14+F16+F18</f>
        <v>29</v>
      </c>
      <c r="G21" s="42">
        <f>Tabla8[[#This Row],[JUZGADO IV]]+Tabla8[[#This Row],[JUZGADO III]]+Tabla8[[#This Row],[COLEGIADO]]+Tabla8[[#This Row],[ASUNTOS INTERNOS]]</f>
        <v>57</v>
      </c>
      <c r="H21" s="34"/>
      <c r="I21" s="34"/>
    </row>
    <row r="22" spans="2:28" ht="24" customHeight="1" x14ac:dyDescent="0.2">
      <c r="B22" s="26" t="s">
        <v>33</v>
      </c>
      <c r="C22" s="127"/>
      <c r="D22" s="127">
        <f>(D21*100%/G21)</f>
        <v>0</v>
      </c>
      <c r="E22" s="127">
        <f>(E21*100%/G21)</f>
        <v>0.49122807017543857</v>
      </c>
      <c r="F22" s="127">
        <f>(F21*100%/G21)</f>
        <v>0.50877192982456143</v>
      </c>
      <c r="G22" s="128">
        <f>Tabla8[[#This Row],[JUZGADO IV]]+Tabla8[[#This Row],[JUZGADO III]]+Tabla8[[#This Row],[COLEGIADO]]+Tabla8[[#This Row],[ASUNTOS INTERNOS]]</f>
        <v>1</v>
      </c>
      <c r="H22" s="34"/>
      <c r="I22" s="34"/>
    </row>
    <row r="23" spans="2:28" ht="13.5" thickBot="1" x14ac:dyDescent="0.25">
      <c r="B23" s="17"/>
      <c r="G23" s="170"/>
    </row>
    <row r="24" spans="2:28" ht="22.5" customHeight="1" thickBot="1" x14ac:dyDescent="0.25">
      <c r="B24" s="377" t="s">
        <v>32</v>
      </c>
      <c r="C24" s="378"/>
      <c r="D24" s="378"/>
      <c r="E24" s="378"/>
      <c r="F24" s="378"/>
      <c r="G24" s="379"/>
      <c r="H24" s="37"/>
      <c r="I24" s="37"/>
    </row>
    <row r="25" spans="2:28" ht="13.5" thickBot="1" x14ac:dyDescent="0.25">
      <c r="C25" s="27"/>
      <c r="D25" s="27"/>
      <c r="E25" s="27"/>
      <c r="F25" s="27"/>
      <c r="G25" s="170"/>
    </row>
    <row r="26" spans="2:28" ht="32.25" customHeight="1" thickBot="1" x14ac:dyDescent="0.25">
      <c r="B26" s="260" t="s">
        <v>34</v>
      </c>
      <c r="C26" s="28" t="s">
        <v>26</v>
      </c>
      <c r="D26" s="21" t="s">
        <v>27</v>
      </c>
      <c r="E26" s="21" t="s">
        <v>28</v>
      </c>
      <c r="F26" s="29" t="s">
        <v>29</v>
      </c>
      <c r="G26" s="30" t="s">
        <v>5</v>
      </c>
      <c r="H26" s="38"/>
      <c r="I26" s="38"/>
    </row>
    <row r="27" spans="2:28" ht="0.75" customHeight="1" thickBot="1" x14ac:dyDescent="0.25">
      <c r="C27">
        <v>0</v>
      </c>
      <c r="G27" s="43">
        <f>Tabla9[[#This Row],[JUZGADO IV]]+Tabla9[[#This Row],[JUZGADO III]]+Tabla9[[#This Row],[JUZGADO I]]+Tabla9[[#This Row],[ASUNTOS INTERNOS]]</f>
        <v>0</v>
      </c>
    </row>
    <row r="28" spans="2:28" ht="24" customHeight="1" x14ac:dyDescent="0.2">
      <c r="B28" s="19" t="s">
        <v>23</v>
      </c>
      <c r="C28" s="44"/>
      <c r="D28" s="44"/>
      <c r="E28" s="44">
        <v>16</v>
      </c>
      <c r="F28" s="44">
        <v>13</v>
      </c>
      <c r="G28" s="39">
        <f>Tabla9[[#This Row],[JUZGADO IV]]+Tabla9[[#This Row],[JUZGADO III]]+Tabla9[[#This Row],[JUZGADO I]]+Tabla9[[#This Row],[ASUNTOS INTERNOS]]</f>
        <v>29</v>
      </c>
      <c r="H28" s="34"/>
      <c r="I28" s="34"/>
    </row>
    <row r="29" spans="2:28" ht="24" customHeight="1" x14ac:dyDescent="0.2">
      <c r="B29" s="23" t="s">
        <v>33</v>
      </c>
      <c r="C29" s="130"/>
      <c r="D29" s="130">
        <f>D28*100%/G28</f>
        <v>0</v>
      </c>
      <c r="E29" s="130">
        <f>E28*100%/G28</f>
        <v>0.55172413793103448</v>
      </c>
      <c r="F29" s="130">
        <f>F28*100%/G28</f>
        <v>0.44827586206896552</v>
      </c>
      <c r="G29" s="129">
        <f>Tabla9[[#This Row],[JUZGADO IV]]+Tabla9[[#This Row],[JUZGADO III]]+Tabla9[[#This Row],[JUZGADO I]]+Tabla9[[#This Row],[ASUNTOS INTERNOS]]</f>
        <v>1</v>
      </c>
      <c r="H29" s="34"/>
      <c r="I29" s="34"/>
    </row>
    <row r="30" spans="2:28" ht="24" customHeight="1" x14ac:dyDescent="0.2">
      <c r="B30" s="20" t="s">
        <v>24</v>
      </c>
      <c r="C30" s="45"/>
      <c r="D30" s="45"/>
      <c r="E30" s="45">
        <v>0</v>
      </c>
      <c r="F30" s="45">
        <v>0</v>
      </c>
      <c r="G30" s="40">
        <f>Tabla9[[#This Row],[JUZGADO IV]]+Tabla9[[#This Row],[JUZGADO III]]+Tabla9[[#This Row],[JUZGADO I]]+Tabla9[[#This Row],[ASUNTOS INTERNOS]]</f>
        <v>0</v>
      </c>
      <c r="H30" s="34"/>
      <c r="I30" s="34"/>
      <c r="O30">
        <v>1</v>
      </c>
    </row>
    <row r="31" spans="2:28" ht="24" customHeight="1" x14ac:dyDescent="0.2">
      <c r="B31" s="23" t="s">
        <v>33</v>
      </c>
      <c r="C31" s="130"/>
      <c r="D31" s="130" t="e">
        <f>D30*100%/G30</f>
        <v>#DIV/0!</v>
      </c>
      <c r="E31" s="130">
        <v>0</v>
      </c>
      <c r="F31" s="130">
        <v>0</v>
      </c>
      <c r="G31" s="129" t="e">
        <f>Tabla9[[#This Row],[JUZGADO IV]]+Tabla9[[#This Row],[JUZGADO III]]+Tabla9[[#This Row],[JUZGADO I]]+Tabla9[[#This Row],[ASUNTOS INTERNOS]]</f>
        <v>#DIV/0!</v>
      </c>
      <c r="H31" s="34"/>
      <c r="I31" s="34"/>
    </row>
    <row r="32" spans="2:28" ht="24" customHeight="1" x14ac:dyDescent="0.2">
      <c r="B32" s="20" t="s">
        <v>25</v>
      </c>
      <c r="C32" s="45"/>
      <c r="D32" s="45"/>
      <c r="E32" s="45">
        <v>6</v>
      </c>
      <c r="F32" s="45">
        <v>7</v>
      </c>
      <c r="G32" s="40">
        <f>Tabla9[[#This Row],[JUZGADO IV]]+Tabla9[[#This Row],[JUZGADO III]]+Tabla9[[#This Row],[JUZGADO I]]+Tabla9[[#This Row],[ASUNTOS INTERNOS]]</f>
        <v>13</v>
      </c>
      <c r="H32" s="34"/>
      <c r="I32" s="34"/>
    </row>
    <row r="33" spans="2:9" ht="24" customHeight="1" thickBot="1" x14ac:dyDescent="0.25">
      <c r="B33" s="24" t="s">
        <v>33</v>
      </c>
      <c r="C33" s="130"/>
      <c r="D33" s="130">
        <f>D32*100%/G32</f>
        <v>0</v>
      </c>
      <c r="E33" s="130">
        <f>E32*100%/G32</f>
        <v>0.46153846153846156</v>
      </c>
      <c r="F33" s="130">
        <f>F32*100%/G32</f>
        <v>0.53846153846153844</v>
      </c>
      <c r="G33" s="131">
        <f>Tabla9[[#This Row],[JUZGADO IV]]+Tabla9[[#This Row],[JUZGADO III]]+Tabla9[[#This Row],[JUZGADO I]]+Tabla9[[#This Row],[ASUNTOS INTERNOS]]</f>
        <v>1</v>
      </c>
      <c r="H33" s="34"/>
      <c r="I33" s="34"/>
    </row>
    <row r="34" spans="2:9" ht="3.75" customHeight="1" thickBot="1" x14ac:dyDescent="0.25">
      <c r="G34" s="43"/>
    </row>
    <row r="35" spans="2:9" ht="24" customHeight="1" thickBot="1" x14ac:dyDescent="0.25">
      <c r="B35" s="26" t="s">
        <v>152</v>
      </c>
      <c r="C35" s="121"/>
      <c r="D35" s="121">
        <f t="shared" ref="D35" si="1">D28+D30+D32</f>
        <v>0</v>
      </c>
      <c r="E35" s="121">
        <f>E32+E30+E28</f>
        <v>22</v>
      </c>
      <c r="F35" s="121">
        <f>F32+F30+F28</f>
        <v>20</v>
      </c>
      <c r="G35" s="42">
        <f>Tabla9[[#This Row],[JUZGADO IV]]+Tabla9[[#This Row],[JUZGADO III]]+Tabla9[[#This Row],[JUZGADO I]]+Tabla9[[#This Row],[ASUNTOS INTERNOS]]</f>
        <v>42</v>
      </c>
      <c r="H35" s="34"/>
      <c r="I35" s="34"/>
    </row>
    <row r="36" spans="2:9" ht="24" customHeight="1" x14ac:dyDescent="0.2">
      <c r="B36" s="26" t="s">
        <v>33</v>
      </c>
      <c r="C36" s="130"/>
      <c r="D36" s="130">
        <f>D35*100%/G35</f>
        <v>0</v>
      </c>
      <c r="E36" s="130">
        <f>E35*100%/G35</f>
        <v>0.52380952380952384</v>
      </c>
      <c r="F36" s="130">
        <f>F35*100%/G35</f>
        <v>0.47619047619047616</v>
      </c>
      <c r="G36" s="128">
        <f>Tabla9[[#This Row],[JUZGADO IV]]+Tabla9[[#This Row],[JUZGADO III]]+Tabla9[[#This Row],[JUZGADO I]]+Tabla9[[#This Row],[ASUNTOS INTERNOS]]</f>
        <v>1</v>
      </c>
      <c r="H36" s="34"/>
      <c r="I36" s="34"/>
    </row>
    <row r="38" spans="2:9" ht="7.5" customHeight="1" x14ac:dyDescent="0.2"/>
    <row r="39" spans="2:9" hidden="1" x14ac:dyDescent="0.2"/>
    <row r="44" spans="2:9" s="140" customFormat="1" x14ac:dyDescent="0.2">
      <c r="B44" s="139"/>
      <c r="C44" s="139"/>
      <c r="D44" s="139"/>
      <c r="G44" s="166"/>
      <c r="H44" s="167"/>
      <c r="I44" s="167"/>
    </row>
    <row r="45" spans="2:9" s="140" customFormat="1" x14ac:dyDescent="0.2">
      <c r="B45" s="139"/>
      <c r="C45" s="373" t="s">
        <v>38</v>
      </c>
      <c r="D45" s="373"/>
      <c r="E45" s="373"/>
      <c r="G45" s="166"/>
      <c r="H45" s="167"/>
      <c r="I45" s="167"/>
    </row>
    <row r="46" spans="2:9" s="140" customFormat="1" x14ac:dyDescent="0.2">
      <c r="B46" s="139"/>
      <c r="C46" s="143" t="s">
        <v>30</v>
      </c>
      <c r="D46" s="143" t="s">
        <v>36</v>
      </c>
      <c r="E46" s="141"/>
      <c r="G46" s="166"/>
      <c r="H46" s="167"/>
      <c r="I46" s="167"/>
    </row>
    <row r="47" spans="2:9" s="140" customFormat="1" x14ac:dyDescent="0.2">
      <c r="B47" s="139" t="s">
        <v>23</v>
      </c>
      <c r="C47" s="165">
        <f>G14</f>
        <v>34</v>
      </c>
      <c r="D47" s="165">
        <f>G28</f>
        <v>29</v>
      </c>
      <c r="E47" s="140">
        <f>G28</f>
        <v>29</v>
      </c>
      <c r="G47" s="166"/>
      <c r="H47" s="167"/>
      <c r="I47" s="167"/>
    </row>
    <row r="48" spans="2:9" s="140" customFormat="1" x14ac:dyDescent="0.2">
      <c r="B48" s="139" t="s">
        <v>35</v>
      </c>
      <c r="C48" s="165">
        <f>G16</f>
        <v>0</v>
      </c>
      <c r="D48" s="165">
        <f>G30</f>
        <v>0</v>
      </c>
      <c r="E48" s="140">
        <f>G30</f>
        <v>0</v>
      </c>
      <c r="G48" s="166"/>
      <c r="H48" s="167"/>
      <c r="I48" s="167"/>
    </row>
    <row r="49" spans="2:9" s="140" customFormat="1" x14ac:dyDescent="0.2">
      <c r="B49" s="139" t="s">
        <v>25</v>
      </c>
      <c r="C49" s="165">
        <f>G18</f>
        <v>23</v>
      </c>
      <c r="D49" s="165">
        <f>G32</f>
        <v>13</v>
      </c>
      <c r="E49" s="140">
        <f>G32</f>
        <v>13</v>
      </c>
      <c r="G49" s="166"/>
      <c r="H49" s="167"/>
      <c r="I49" s="167"/>
    </row>
    <row r="50" spans="2:9" s="140" customFormat="1" x14ac:dyDescent="0.2">
      <c r="B50" s="139"/>
      <c r="C50" s="139"/>
      <c r="D50" s="139"/>
      <c r="G50" s="166"/>
      <c r="H50" s="167"/>
      <c r="I50" s="167"/>
    </row>
    <row r="51" spans="2:9" s="140" customFormat="1" x14ac:dyDescent="0.2">
      <c r="B51" s="139"/>
      <c r="C51" s="143"/>
      <c r="D51" s="143"/>
      <c r="E51" s="142"/>
      <c r="G51" s="166"/>
      <c r="H51" s="167"/>
      <c r="I51" s="167"/>
    </row>
    <row r="52" spans="2:9" s="140" customFormat="1" x14ac:dyDescent="0.2">
      <c r="B52" s="139"/>
      <c r="C52" s="373" t="s">
        <v>37</v>
      </c>
      <c r="D52" s="373"/>
      <c r="E52" s="373"/>
      <c r="G52" s="166"/>
      <c r="H52" s="167"/>
      <c r="I52" s="167"/>
    </row>
    <row r="53" spans="2:9" s="140" customFormat="1" x14ac:dyDescent="0.2">
      <c r="B53" s="139"/>
      <c r="C53" s="143" t="s">
        <v>30</v>
      </c>
      <c r="D53" s="143" t="s">
        <v>36</v>
      </c>
      <c r="G53" s="166"/>
      <c r="H53" s="167"/>
      <c r="I53" s="167"/>
    </row>
    <row r="54" spans="2:9" s="140" customFormat="1" x14ac:dyDescent="0.2">
      <c r="B54" s="139" t="s">
        <v>23</v>
      </c>
      <c r="C54" s="165" t="e">
        <f>#REF!</f>
        <v>#REF!</v>
      </c>
      <c r="D54" s="165" t="e">
        <f>#REF!</f>
        <v>#REF!</v>
      </c>
      <c r="E54" s="140" t="e">
        <f>#REF!</f>
        <v>#REF!</v>
      </c>
      <c r="G54" s="166"/>
      <c r="H54" s="167"/>
      <c r="I54" s="167"/>
    </row>
    <row r="55" spans="2:9" s="140" customFormat="1" x14ac:dyDescent="0.2">
      <c r="B55" s="139" t="s">
        <v>35</v>
      </c>
      <c r="C55" s="165" t="e">
        <f>#REF!</f>
        <v>#REF!</v>
      </c>
      <c r="D55" s="165" t="e">
        <f>#REF!</f>
        <v>#REF!</v>
      </c>
      <c r="E55" s="140" t="e">
        <f>#REF!</f>
        <v>#REF!</v>
      </c>
      <c r="G55" s="166"/>
      <c r="H55" s="167"/>
      <c r="I55" s="167"/>
    </row>
    <row r="56" spans="2:9" s="140" customFormat="1" x14ac:dyDescent="0.2">
      <c r="B56" s="139" t="s">
        <v>25</v>
      </c>
      <c r="C56" s="165" t="e">
        <f>#REF!</f>
        <v>#REF!</v>
      </c>
      <c r="D56" s="165" t="e">
        <f>#REF!</f>
        <v>#REF!</v>
      </c>
      <c r="E56" s="140" t="e">
        <f>#REF!</f>
        <v>#REF!</v>
      </c>
      <c r="G56" s="166"/>
      <c r="H56" s="167"/>
      <c r="I56" s="167"/>
    </row>
    <row r="57" spans="2:9" s="140" customFormat="1" x14ac:dyDescent="0.2">
      <c r="B57" s="139"/>
      <c r="C57" s="139"/>
      <c r="D57" s="139"/>
      <c r="G57" s="166"/>
      <c r="H57" s="167"/>
      <c r="I57" s="167"/>
    </row>
    <row r="58" spans="2:9" s="140" customFormat="1" x14ac:dyDescent="0.2">
      <c r="B58" s="139"/>
      <c r="C58" s="139"/>
      <c r="D58" s="139"/>
      <c r="G58" s="166"/>
      <c r="H58" s="167"/>
      <c r="I58" s="167"/>
    </row>
    <row r="59" spans="2:9" s="140" customFormat="1" x14ac:dyDescent="0.2">
      <c r="G59" s="166"/>
      <c r="H59" s="167"/>
      <c r="I59" s="167"/>
    </row>
    <row r="60" spans="2:9" s="140" customFormat="1" x14ac:dyDescent="0.2">
      <c r="G60" s="166"/>
      <c r="H60" s="167"/>
      <c r="I60" s="167"/>
    </row>
    <row r="61" spans="2:9" s="140" customFormat="1" x14ac:dyDescent="0.2">
      <c r="G61" s="166"/>
      <c r="H61" s="167"/>
      <c r="I61" s="167"/>
    </row>
    <row r="62" spans="2:9" s="140" customFormat="1" x14ac:dyDescent="0.2">
      <c r="G62" s="166"/>
      <c r="H62" s="167"/>
      <c r="I62" s="167"/>
    </row>
  </sheetData>
  <mergeCells count="7">
    <mergeCell ref="Y6:AC7"/>
    <mergeCell ref="C52:E52"/>
    <mergeCell ref="B11:G11"/>
    <mergeCell ref="B24:G24"/>
    <mergeCell ref="B7:G7"/>
    <mergeCell ref="B8:G8"/>
    <mergeCell ref="C45:E45"/>
  </mergeCells>
  <pageMargins left="0.85" right="0.31" top="0.36" bottom="0.35" header="0.3" footer="0.3"/>
  <pageSetup orientation="portrait" r:id="rId1"/>
  <drawing r:id="rId2"/>
  <tableParts count="3">
    <tablePart r:id="rId3"/>
    <tablePart r:id="rId4"/>
    <tablePart r:id="rId5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36"/>
  <sheetViews>
    <sheetView topLeftCell="A4" workbookViewId="0">
      <selection activeCell="J16" sqref="J16"/>
    </sheetView>
  </sheetViews>
  <sheetFormatPr baseColWidth="10" defaultColWidth="11.42578125" defaultRowHeight="12.75" x14ac:dyDescent="0.2"/>
  <cols>
    <col min="1" max="1" width="3.7109375" customWidth="1"/>
    <col min="2" max="2" width="21.85546875" customWidth="1"/>
    <col min="4" max="4" width="7.42578125" customWidth="1"/>
    <col min="5" max="5" width="3.140625" customWidth="1"/>
    <col min="6" max="6" width="5.7109375" customWidth="1"/>
    <col min="7" max="7" width="2.7109375" customWidth="1"/>
    <col min="8" max="8" width="5.42578125" customWidth="1"/>
    <col min="9" max="9" width="22" customWidth="1"/>
    <col min="12" max="12" width="4.140625" customWidth="1"/>
    <col min="13" max="13" width="5.140625" customWidth="1"/>
    <col min="14" max="14" width="5" customWidth="1"/>
  </cols>
  <sheetData>
    <row r="6" spans="2:14" ht="13.5" thickBot="1" x14ac:dyDescent="0.25"/>
    <row r="7" spans="2:14" x14ac:dyDescent="0.2">
      <c r="B7" s="386" t="s">
        <v>128</v>
      </c>
      <c r="C7" s="387"/>
      <c r="D7" s="387"/>
      <c r="E7" s="387"/>
      <c r="F7" s="387"/>
      <c r="G7" s="388"/>
      <c r="I7" s="393"/>
      <c r="J7" s="393"/>
      <c r="K7" s="393"/>
      <c r="L7" s="393"/>
      <c r="M7" s="393"/>
      <c r="N7" s="393"/>
    </row>
    <row r="8" spans="2:14" ht="27.75" customHeight="1" thickBot="1" x14ac:dyDescent="0.25">
      <c r="B8" s="389"/>
      <c r="C8" s="390"/>
      <c r="D8" s="390"/>
      <c r="E8" s="390"/>
      <c r="F8" s="390"/>
      <c r="G8" s="391"/>
      <c r="I8" s="393"/>
      <c r="J8" s="393"/>
      <c r="K8" s="393"/>
      <c r="L8" s="393"/>
      <c r="M8" s="393"/>
      <c r="N8" s="393"/>
    </row>
    <row r="9" spans="2:14" s="189" customFormat="1" ht="15.75" customHeight="1" x14ac:dyDescent="0.25">
      <c r="B9" s="392" t="s">
        <v>192</v>
      </c>
      <c r="C9" s="392"/>
      <c r="D9" s="392"/>
      <c r="E9" s="392"/>
      <c r="F9" s="392"/>
      <c r="G9" s="392"/>
      <c r="I9" s="394"/>
      <c r="J9" s="394"/>
      <c r="K9" s="394"/>
      <c r="L9" s="394"/>
      <c r="M9" s="394"/>
      <c r="N9" s="394"/>
    </row>
    <row r="10" spans="2:14" ht="13.5" thickBot="1" x14ac:dyDescent="0.25">
      <c r="I10" s="347"/>
      <c r="J10" s="347"/>
      <c r="K10" s="347"/>
      <c r="L10" s="347"/>
      <c r="M10" s="347"/>
      <c r="N10" s="347"/>
    </row>
    <row r="11" spans="2:14" ht="15.75" x14ac:dyDescent="0.25">
      <c r="B11" s="190" t="s">
        <v>35</v>
      </c>
      <c r="C11" s="193">
        <v>1</v>
      </c>
      <c r="I11" s="347"/>
      <c r="J11" s="347"/>
      <c r="K11" s="347"/>
      <c r="L11" s="347"/>
      <c r="M11" s="347"/>
      <c r="N11" s="347"/>
    </row>
    <row r="12" spans="2:14" ht="15.75" x14ac:dyDescent="0.25">
      <c r="B12" s="191"/>
      <c r="C12" s="194"/>
      <c r="I12" s="348"/>
      <c r="J12" s="349"/>
      <c r="K12" s="347"/>
      <c r="L12" s="347"/>
      <c r="M12" s="347"/>
      <c r="N12" s="347"/>
    </row>
    <row r="13" spans="2:14" ht="15.75" x14ac:dyDescent="0.25">
      <c r="B13" s="191" t="s">
        <v>120</v>
      </c>
      <c r="C13" s="194">
        <v>6</v>
      </c>
      <c r="I13" s="348"/>
      <c r="J13" s="349"/>
      <c r="K13" s="347"/>
      <c r="L13" s="347"/>
      <c r="M13" s="347"/>
      <c r="N13" s="347"/>
    </row>
    <row r="14" spans="2:14" ht="15.75" x14ac:dyDescent="0.25">
      <c r="B14" s="191"/>
      <c r="C14" s="194"/>
      <c r="I14" s="348"/>
      <c r="J14" s="349"/>
      <c r="K14" s="347"/>
      <c r="L14" s="347"/>
      <c r="M14" s="347"/>
      <c r="N14" s="347"/>
    </row>
    <row r="15" spans="2:14" ht="15.75" x14ac:dyDescent="0.25">
      <c r="B15" s="191" t="s">
        <v>25</v>
      </c>
      <c r="C15" s="194">
        <v>5</v>
      </c>
      <c r="I15" s="348"/>
      <c r="J15" s="349"/>
      <c r="K15" s="347"/>
      <c r="L15" s="347"/>
      <c r="M15" s="347"/>
      <c r="N15" s="347"/>
    </row>
    <row r="16" spans="2:14" ht="16.5" thickBot="1" x14ac:dyDescent="0.3">
      <c r="B16" s="192" t="s">
        <v>193</v>
      </c>
      <c r="C16" s="195">
        <v>1</v>
      </c>
      <c r="I16" s="348"/>
      <c r="J16" s="349"/>
      <c r="K16" s="347"/>
      <c r="L16" s="347"/>
      <c r="M16" s="347"/>
      <c r="N16" s="347"/>
    </row>
    <row r="17" spans="2:14" ht="8.25" customHeight="1" x14ac:dyDescent="0.25">
      <c r="C17" s="196"/>
      <c r="I17" s="347"/>
      <c r="J17" s="349"/>
      <c r="K17" s="347"/>
      <c r="L17" s="347"/>
      <c r="M17" s="347"/>
      <c r="N17" s="347"/>
    </row>
    <row r="18" spans="2:14" ht="15.75" x14ac:dyDescent="0.25">
      <c r="C18" s="196">
        <f>SUM(C11:C17)</f>
        <v>13</v>
      </c>
      <c r="I18" s="347"/>
      <c r="J18" s="349"/>
      <c r="K18" s="347"/>
      <c r="L18" s="347"/>
      <c r="M18" s="347"/>
      <c r="N18" s="347"/>
    </row>
    <row r="19" spans="2:14" ht="13.5" thickBot="1" x14ac:dyDescent="0.25">
      <c r="I19" s="347"/>
      <c r="J19" s="347"/>
      <c r="K19" s="347"/>
      <c r="L19" s="347"/>
      <c r="M19" s="347"/>
      <c r="N19" s="347"/>
    </row>
    <row r="20" spans="2:14" ht="19.5" customHeight="1" x14ac:dyDescent="0.2">
      <c r="B20" s="386" t="s">
        <v>129</v>
      </c>
      <c r="C20" s="387"/>
      <c r="D20" s="387"/>
      <c r="E20" s="387"/>
      <c r="F20" s="387"/>
      <c r="G20" s="388"/>
      <c r="I20" s="393"/>
      <c r="J20" s="393"/>
      <c r="K20" s="393"/>
      <c r="L20" s="393"/>
      <c r="M20" s="393"/>
      <c r="N20" s="393"/>
    </row>
    <row r="21" spans="2:14" ht="13.5" thickBot="1" x14ac:dyDescent="0.25">
      <c r="B21" s="389"/>
      <c r="C21" s="390"/>
      <c r="D21" s="390"/>
      <c r="E21" s="390"/>
      <c r="F21" s="390"/>
      <c r="G21" s="391"/>
      <c r="I21" s="393"/>
      <c r="J21" s="393"/>
      <c r="K21" s="393"/>
      <c r="L21" s="393"/>
      <c r="M21" s="393"/>
      <c r="N21" s="393"/>
    </row>
    <row r="22" spans="2:14" s="189" customFormat="1" ht="15" x14ac:dyDescent="0.25">
      <c r="B22" s="392" t="s">
        <v>192</v>
      </c>
      <c r="C22" s="392"/>
      <c r="D22" s="392"/>
      <c r="E22" s="392"/>
      <c r="F22" s="392"/>
      <c r="G22" s="392"/>
      <c r="I22" s="394"/>
      <c r="J22" s="394"/>
      <c r="K22" s="394"/>
      <c r="L22" s="394"/>
      <c r="M22" s="394"/>
      <c r="N22" s="394"/>
    </row>
    <row r="23" spans="2:14" x14ac:dyDescent="0.2">
      <c r="I23" s="347"/>
      <c r="J23" s="347"/>
      <c r="K23" s="347"/>
      <c r="L23" s="347"/>
      <c r="M23" s="347"/>
      <c r="N23" s="347"/>
    </row>
    <row r="24" spans="2:14" ht="13.5" thickBot="1" x14ac:dyDescent="0.25">
      <c r="I24" s="347"/>
      <c r="J24" s="347"/>
      <c r="K24" s="347"/>
      <c r="L24" s="347"/>
      <c r="M24" s="347"/>
      <c r="N24" s="347"/>
    </row>
    <row r="25" spans="2:14" ht="15.75" x14ac:dyDescent="0.25">
      <c r="B25" s="190" t="s">
        <v>35</v>
      </c>
      <c r="C25" s="193"/>
      <c r="I25" s="348"/>
      <c r="J25" s="349"/>
      <c r="K25" s="347"/>
      <c r="L25" s="347"/>
      <c r="M25" s="347"/>
      <c r="N25" s="347"/>
    </row>
    <row r="26" spans="2:14" ht="15.75" x14ac:dyDescent="0.25">
      <c r="B26" s="191"/>
      <c r="C26" s="194"/>
      <c r="I26" s="348"/>
      <c r="J26" s="349"/>
      <c r="K26" s="347"/>
      <c r="L26" s="347"/>
      <c r="M26" s="347"/>
      <c r="N26" s="347"/>
    </row>
    <row r="27" spans="2:14" ht="15.75" x14ac:dyDescent="0.25">
      <c r="B27" s="191" t="s">
        <v>120</v>
      </c>
      <c r="C27" s="194">
        <v>2</v>
      </c>
      <c r="I27" s="348"/>
      <c r="J27" s="349"/>
      <c r="K27" s="347"/>
      <c r="L27" s="347"/>
      <c r="M27" s="347"/>
      <c r="N27" s="347"/>
    </row>
    <row r="28" spans="2:14" ht="15.75" x14ac:dyDescent="0.25">
      <c r="B28" s="191"/>
      <c r="C28" s="194"/>
      <c r="I28" s="348"/>
      <c r="J28" s="349"/>
      <c r="K28" s="347"/>
      <c r="L28" s="347"/>
      <c r="M28" s="347"/>
      <c r="N28" s="347"/>
    </row>
    <row r="29" spans="2:14" ht="16.5" thickBot="1" x14ac:dyDescent="0.3">
      <c r="B29" s="192" t="s">
        <v>25</v>
      </c>
      <c r="C29" s="195"/>
      <c r="I29" s="348"/>
      <c r="J29" s="349"/>
      <c r="K29" s="347"/>
      <c r="L29" s="347"/>
      <c r="M29" s="347"/>
      <c r="N29" s="347"/>
    </row>
    <row r="30" spans="2:14" ht="15.75" x14ac:dyDescent="0.25">
      <c r="C30" s="197"/>
      <c r="I30" s="347"/>
      <c r="J30" s="349"/>
      <c r="K30" s="347"/>
      <c r="L30" s="347"/>
      <c r="M30" s="347"/>
      <c r="N30" s="347"/>
    </row>
    <row r="31" spans="2:14" ht="15.75" x14ac:dyDescent="0.25">
      <c r="C31" s="197">
        <f>SUM(C25:C30)</f>
        <v>2</v>
      </c>
      <c r="I31" s="347"/>
      <c r="J31" s="349"/>
      <c r="K31" s="347"/>
      <c r="L31" s="347"/>
      <c r="M31" s="347"/>
      <c r="N31" s="347"/>
    </row>
    <row r="32" spans="2:14" x14ac:dyDescent="0.2">
      <c r="I32" s="347"/>
      <c r="J32" s="347"/>
      <c r="K32" s="347"/>
      <c r="L32" s="347"/>
      <c r="M32" s="347"/>
      <c r="N32" s="347"/>
    </row>
    <row r="33" spans="9:14" x14ac:dyDescent="0.2">
      <c r="I33" s="347"/>
      <c r="J33" s="347"/>
      <c r="K33" s="347"/>
      <c r="L33" s="347"/>
      <c r="M33" s="347"/>
      <c r="N33" s="347"/>
    </row>
    <row r="34" spans="9:14" x14ac:dyDescent="0.2">
      <c r="I34" s="347"/>
      <c r="J34" s="347"/>
      <c r="K34" s="347"/>
      <c r="L34" s="347"/>
      <c r="M34" s="347"/>
      <c r="N34" s="347"/>
    </row>
    <row r="36" spans="9:14" ht="25.5" customHeight="1" x14ac:dyDescent="0.2"/>
  </sheetData>
  <mergeCells count="8">
    <mergeCell ref="B7:G8"/>
    <mergeCell ref="B9:G9"/>
    <mergeCell ref="B20:G21"/>
    <mergeCell ref="B22:G22"/>
    <mergeCell ref="I7:N8"/>
    <mergeCell ref="I9:N9"/>
    <mergeCell ref="I20:N21"/>
    <mergeCell ref="I22:N22"/>
  </mergeCells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37"/>
  <sheetViews>
    <sheetView showGridLines="0" topLeftCell="A16" workbookViewId="0">
      <selection activeCell="H26" sqref="H26"/>
    </sheetView>
  </sheetViews>
  <sheetFormatPr baseColWidth="10" defaultColWidth="11.42578125" defaultRowHeight="12.75" x14ac:dyDescent="0.2"/>
  <cols>
    <col min="1" max="1" width="3" customWidth="1"/>
    <col min="2" max="2" width="66.5703125" customWidth="1"/>
    <col min="3" max="3" width="16.42578125" customWidth="1"/>
    <col min="4" max="4" width="12.85546875" customWidth="1"/>
  </cols>
  <sheetData>
    <row r="8" spans="1:7" ht="36.75" customHeight="1" x14ac:dyDescent="0.25">
      <c r="A8" s="395" t="s">
        <v>131</v>
      </c>
      <c r="B8" s="395"/>
      <c r="C8" s="395"/>
      <c r="D8" s="157"/>
      <c r="E8" s="157"/>
      <c r="F8" s="157"/>
      <c r="G8" s="157"/>
    </row>
    <row r="9" spans="1:7" ht="13.5" thickBot="1" x14ac:dyDescent="0.25"/>
    <row r="10" spans="1:7" ht="31.5" customHeight="1" thickBot="1" x14ac:dyDescent="0.4">
      <c r="B10" s="396" t="s">
        <v>157</v>
      </c>
      <c r="C10" s="397"/>
    </row>
    <row r="11" spans="1:7" ht="15.75" thickBot="1" x14ac:dyDescent="0.3">
      <c r="B11" s="234" t="s">
        <v>114</v>
      </c>
      <c r="C11" s="238" t="s">
        <v>115</v>
      </c>
    </row>
    <row r="12" spans="1:7" ht="15.75" thickBot="1" x14ac:dyDescent="0.3">
      <c r="B12" s="236" t="s">
        <v>163</v>
      </c>
      <c r="C12" s="237"/>
    </row>
    <row r="13" spans="1:7" ht="15" x14ac:dyDescent="0.25">
      <c r="B13" s="235" t="s">
        <v>194</v>
      </c>
      <c r="C13" s="160">
        <v>5</v>
      </c>
    </row>
    <row r="14" spans="1:7" ht="15" x14ac:dyDescent="0.25">
      <c r="B14" s="161" t="s">
        <v>195</v>
      </c>
      <c r="C14" s="162">
        <v>3</v>
      </c>
    </row>
    <row r="15" spans="1:7" ht="15" x14ac:dyDescent="0.25">
      <c r="B15" s="159" t="s">
        <v>196</v>
      </c>
      <c r="C15" s="158">
        <v>3</v>
      </c>
    </row>
    <row r="16" spans="1:7" ht="15" x14ac:dyDescent="0.25">
      <c r="B16" s="159" t="s">
        <v>197</v>
      </c>
      <c r="C16" s="158">
        <v>2</v>
      </c>
    </row>
    <row r="17" spans="2:3" ht="15" x14ac:dyDescent="0.25">
      <c r="B17" s="159" t="s">
        <v>198</v>
      </c>
      <c r="C17" s="158">
        <v>2</v>
      </c>
    </row>
    <row r="18" spans="2:3" x14ac:dyDescent="0.2">
      <c r="B18" s="351" t="s">
        <v>199</v>
      </c>
      <c r="C18" s="350">
        <v>2</v>
      </c>
    </row>
    <row r="19" spans="2:3" ht="15" x14ac:dyDescent="0.25">
      <c r="B19" s="338" t="s">
        <v>200</v>
      </c>
      <c r="C19" s="330">
        <v>2</v>
      </c>
    </row>
    <row r="20" spans="2:3" ht="15" x14ac:dyDescent="0.25">
      <c r="B20" s="338" t="s">
        <v>201</v>
      </c>
      <c r="C20" s="330">
        <v>2</v>
      </c>
    </row>
    <row r="21" spans="2:3" ht="15" x14ac:dyDescent="0.25">
      <c r="B21" s="338" t="s">
        <v>202</v>
      </c>
      <c r="C21" s="330">
        <v>2</v>
      </c>
    </row>
    <row r="22" spans="2:3" ht="15" x14ac:dyDescent="0.25">
      <c r="B22" s="338" t="s">
        <v>203</v>
      </c>
      <c r="C22" s="330">
        <v>2</v>
      </c>
    </row>
    <row r="23" spans="2:3" ht="15.75" thickBot="1" x14ac:dyDescent="0.3">
      <c r="B23" s="336"/>
      <c r="C23" s="330">
        <v>2</v>
      </c>
    </row>
    <row r="24" spans="2:3" ht="15.75" thickBot="1" x14ac:dyDescent="0.3">
      <c r="B24" s="236" t="s">
        <v>164</v>
      </c>
      <c r="C24" s="237"/>
    </row>
    <row r="25" spans="2:3" ht="15" x14ac:dyDescent="0.25">
      <c r="B25" s="338" t="s">
        <v>204</v>
      </c>
      <c r="C25" s="330">
        <v>2</v>
      </c>
    </row>
    <row r="26" spans="2:3" ht="15" x14ac:dyDescent="0.25">
      <c r="B26" s="336"/>
      <c r="C26" s="330"/>
    </row>
    <row r="27" spans="2:3" ht="15" x14ac:dyDescent="0.25">
      <c r="B27" s="337" t="s">
        <v>205</v>
      </c>
      <c r="C27" s="160">
        <v>3</v>
      </c>
    </row>
    <row r="28" spans="2:3" ht="15" x14ac:dyDescent="0.25">
      <c r="B28" s="338" t="s">
        <v>206</v>
      </c>
      <c r="C28" s="158">
        <v>2</v>
      </c>
    </row>
    <row r="29" spans="2:3" ht="15" x14ac:dyDescent="0.25">
      <c r="B29" s="338" t="s">
        <v>207</v>
      </c>
      <c r="C29" s="158">
        <v>2</v>
      </c>
    </row>
    <row r="30" spans="2:3" ht="15" x14ac:dyDescent="0.25">
      <c r="B30" s="338" t="s">
        <v>208</v>
      </c>
      <c r="C30" s="255">
        <v>2</v>
      </c>
    </row>
    <row r="31" spans="2:3" ht="15" x14ac:dyDescent="0.25">
      <c r="B31" s="338" t="s">
        <v>209</v>
      </c>
      <c r="C31" s="255">
        <v>2</v>
      </c>
    </row>
    <row r="32" spans="2:3" ht="15" x14ac:dyDescent="0.25">
      <c r="B32" s="338" t="s">
        <v>210</v>
      </c>
      <c r="C32" s="255">
        <v>2</v>
      </c>
    </row>
    <row r="33" spans="2:3" ht="15" x14ac:dyDescent="0.25">
      <c r="B33" s="338" t="s">
        <v>211</v>
      </c>
      <c r="C33" s="255">
        <v>2</v>
      </c>
    </row>
    <row r="34" spans="2:3" ht="15" x14ac:dyDescent="0.25">
      <c r="B34" s="339" t="s">
        <v>212</v>
      </c>
      <c r="C34" s="162">
        <v>1</v>
      </c>
    </row>
    <row r="35" spans="2:3" ht="15" x14ac:dyDescent="0.25">
      <c r="B35" s="352" t="s">
        <v>213</v>
      </c>
      <c r="C35" s="353">
        <v>1</v>
      </c>
    </row>
    <row r="36" spans="2:3" ht="15" x14ac:dyDescent="0.25">
      <c r="B36" s="339" t="s">
        <v>214</v>
      </c>
      <c r="C36" s="256">
        <v>1</v>
      </c>
    </row>
    <row r="37" spans="2:3" ht="15" x14ac:dyDescent="0.25">
      <c r="B37" s="338" t="s">
        <v>215</v>
      </c>
      <c r="C37" s="330">
        <v>1</v>
      </c>
    </row>
  </sheetData>
  <mergeCells count="2">
    <mergeCell ref="A8:C8"/>
    <mergeCell ref="B10:C10"/>
  </mergeCells>
  <pageMargins left="0.6" right="0.41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CONSIG. M.P.</vt:lpstr>
      <vt:lpstr>DETENIDOS</vt:lpstr>
      <vt:lpstr>SALIDAS DIF.  MULTA</vt:lpstr>
      <vt:lpstr>AREA MEDICA</vt:lpstr>
      <vt:lpstr>JUZGADOS</vt:lpstr>
      <vt:lpstr>JUZG COLEGIADO</vt:lpstr>
      <vt:lpstr>CRUCEROS MAY  INCIDENCIA</vt:lpstr>
      <vt:lpstr>'CRUCEROS MAY  INCIDENCIA'!Área_de_impresión</vt:lpstr>
      <vt:lpstr>'ESTADO DE EBRIEDAD'!Área_de_impresión</vt:lpstr>
      <vt:lpstr>JUZGADOS!Área_de_impresión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2019-04-11T23:38:46Z</cp:lastPrinted>
  <dcterms:created xsi:type="dcterms:W3CDTF">2014-01-30T18:25:03Z</dcterms:created>
  <dcterms:modified xsi:type="dcterms:W3CDTF">2019-04-29T23:18:53Z</dcterms:modified>
</cp:coreProperties>
</file>